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6" windowHeight="9600" firstSheet="3" activeTab="8"/>
  </bookViews>
  <sheets>
    <sheet name="галокамера" sheetId="2" r:id="rId1"/>
    <sheet name="волшебная кисть" sheetId="4" r:id="rId2"/>
    <sheet name="развивайка" sheetId="6" r:id="rId3"/>
    <sheet name="спорт.гимнастика 800" sheetId="7" r:id="rId4"/>
    <sheet name="спорт.гимнастика 500" sheetId="8" r:id="rId5"/>
    <sheet name="веселые пальчики" sheetId="9" r:id="rId6"/>
    <sheet name="Лагопед.массаж" sheetId="10" r:id="rId7"/>
    <sheet name="учимся говорить правильно" sheetId="11" r:id="rId8"/>
    <sheet name="Здоровячок" sheetId="12" r:id="rId9"/>
    <sheet name="Здоровячок 500" sheetId="13" r:id="rId10"/>
    <sheet name="Центр игров.поддержки реб." sheetId="14" r:id="rId11"/>
    <sheet name="Тестопластика" sheetId="15" r:id="rId1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0" i="15"/>
  <c r="C54" s="1"/>
  <c r="G29"/>
  <c r="E12"/>
  <c r="C55" s="1"/>
  <c r="C50" i="14"/>
  <c r="C54" s="1"/>
  <c r="G29"/>
  <c r="E12"/>
  <c r="C55" s="1"/>
  <c r="C50" i="13"/>
  <c r="C54" s="1"/>
  <c r="G29"/>
  <c r="E12"/>
  <c r="C55" s="1"/>
  <c r="C54" i="12"/>
  <c r="C50"/>
  <c r="G29"/>
  <c r="E12"/>
  <c r="C55" s="1"/>
  <c r="C56" s="1"/>
  <c r="D68" s="1"/>
  <c r="C50" i="11"/>
  <c r="C54" s="1"/>
  <c r="G29"/>
  <c r="E12"/>
  <c r="C55" s="1"/>
  <c r="C54" i="10"/>
  <c r="C50"/>
  <c r="G29"/>
  <c r="E12"/>
  <c r="C55" s="1"/>
  <c r="C54" i="9"/>
  <c r="C50"/>
  <c r="G29"/>
  <c r="D65" s="1"/>
  <c r="E12"/>
  <c r="D64" s="1"/>
  <c r="D65" i="8"/>
  <c r="C54"/>
  <c r="C50"/>
  <c r="G29"/>
  <c r="E12"/>
  <c r="C55" s="1"/>
  <c r="D65" i="4"/>
  <c r="C54"/>
  <c r="C50"/>
  <c r="G29"/>
  <c r="E12"/>
  <c r="C55" s="1"/>
  <c r="C50" i="7"/>
  <c r="C54" s="1"/>
  <c r="G29"/>
  <c r="D65" s="1"/>
  <c r="E12"/>
  <c r="D64" s="1"/>
  <c r="C50" i="6"/>
  <c r="C54" s="1"/>
  <c r="G29"/>
  <c r="D65" s="1"/>
  <c r="E12"/>
  <c r="C55" s="1"/>
  <c r="C50" i="2"/>
  <c r="C54" s="1"/>
  <c r="G29"/>
  <c r="D65" s="1"/>
  <c r="E12"/>
  <c r="D64" s="1"/>
  <c r="D64" i="11" l="1"/>
  <c r="D64" i="15"/>
  <c r="C56"/>
  <c r="D68" s="1"/>
  <c r="D64" i="14"/>
  <c r="C56"/>
  <c r="D68" s="1"/>
  <c r="D64" i="13"/>
  <c r="C56"/>
  <c r="D68" s="1"/>
  <c r="D64" i="12"/>
  <c r="D69" s="1"/>
  <c r="C56" i="11"/>
  <c r="D68" s="1"/>
  <c r="D69" s="1"/>
  <c r="C56" i="10"/>
  <c r="D68" s="1"/>
  <c r="D64"/>
  <c r="C56" i="8"/>
  <c r="D68" s="1"/>
  <c r="C55" i="9"/>
  <c r="C56" s="1"/>
  <c r="D68" s="1"/>
  <c r="D69" s="1"/>
  <c r="D69" i="8"/>
  <c r="D71" s="1"/>
  <c r="D73" s="1"/>
  <c r="D64"/>
  <c r="D64" i="4"/>
  <c r="C56"/>
  <c r="D68" s="1"/>
  <c r="D70" i="8"/>
  <c r="D64" i="6"/>
  <c r="C55" i="7"/>
  <c r="C56" s="1"/>
  <c r="D68" s="1"/>
  <c r="D69" s="1"/>
  <c r="C56" i="6"/>
  <c r="D68" s="1"/>
  <c r="C55" i="2"/>
  <c r="C56" s="1"/>
  <c r="D68" s="1"/>
  <c r="D69" s="1"/>
  <c r="D69" i="10" l="1"/>
  <c r="D71" s="1"/>
  <c r="D73" s="1"/>
  <c r="D69" i="15"/>
  <c r="D70" s="1"/>
  <c r="D69" i="14"/>
  <c r="D70" s="1"/>
  <c r="D71"/>
  <c r="D73" s="1"/>
  <c r="D69" i="13"/>
  <c r="D71" s="1"/>
  <c r="D73" s="1"/>
  <c r="D70" i="12"/>
  <c r="D71"/>
  <c r="D73" s="1"/>
  <c r="D71" i="11"/>
  <c r="D73" s="1"/>
  <c r="D70"/>
  <c r="D70" i="9"/>
  <c r="D71"/>
  <c r="D73" s="1"/>
  <c r="D69" i="4"/>
  <c r="D69" i="6"/>
  <c r="D70" s="1"/>
  <c r="D70" i="7"/>
  <c r="D71"/>
  <c r="D73" s="1"/>
  <c r="D70" i="2"/>
  <c r="D71"/>
  <c r="D73" s="1"/>
  <c r="D70" i="10" l="1"/>
  <c r="D71" i="15"/>
  <c r="D73" s="1"/>
  <c r="D70" i="13"/>
  <c r="D70" i="4"/>
  <c r="D71"/>
  <c r="D73" s="1"/>
  <c r="D71" i="6"/>
  <c r="D73" s="1"/>
</calcChain>
</file>

<file path=xl/sharedStrings.xml><?xml version="1.0" encoding="utf-8"?>
<sst xmlns="http://schemas.openxmlformats.org/spreadsheetml/2006/main" count="1337" uniqueCount="82">
  <si>
    <t>Калькуляционный метод формирования цены на платные услуги</t>
  </si>
  <si>
    <t>РАСЧЕТ</t>
  </si>
  <si>
    <t>ЗАТРАТ НА ОПЛАТУ ТРУДА ОСНОВНОГО ПЕРСОНАЛА, НЕПОСРЕДСТВЕННО</t>
  </si>
  <si>
    <t>УЧАСТВУЮЩЕГО В ПРОЦЕССЕ ОКАЗАНИЯ ПЛАТНОЙ УСЛУГИ</t>
  </si>
  <si>
    <t>Наименование</t>
  </si>
  <si>
    <t>Средняя  заработная плата, включая начисления на выплаты по оплате труда, рублей в месяц</t>
  </si>
  <si>
    <t>Месячный фонд рабочего времени, минут</t>
  </si>
  <si>
    <t>Норма времени на оказание платной услуги, минут</t>
  </si>
  <si>
    <t>Затраты на оплату труда персонала, рублей</t>
  </si>
  <si>
    <t xml:space="preserve">  должности</t>
  </si>
  <si>
    <t>воспитатель</t>
  </si>
  <si>
    <t>Итого</t>
  </si>
  <si>
    <t>X</t>
  </si>
  <si>
    <t>ЗАТРАТ НА МАТЕРИАЛЬНЫЕ ЗАПАСЫ, ПОЛНОСТЬЮ ПОТРЕБЛЯЕМЫЕ</t>
  </si>
  <si>
    <t>В ПРОЦЕССЕ ОКАЗАНИЯ ПЛАТНОЙ УСЛУГИ (РАБОТЫ)</t>
  </si>
  <si>
    <t>Вид материальных запасов</t>
  </si>
  <si>
    <t>Наименование товара,  составляющего материальный запас</t>
  </si>
  <si>
    <t>Единиц измерения</t>
  </si>
  <si>
    <t>Норма потребления</t>
  </si>
  <si>
    <t>Объем оказания платных услуг за норму времени</t>
  </si>
  <si>
    <t>Цена за единицу</t>
  </si>
  <si>
    <t>Всего затрат материальных запасов</t>
  </si>
  <si>
    <t>СУММЫ НАЧИСЛЕННОЙ АМОРТИЗАЦИИ ОБОРУДОВАНИЯ,</t>
  </si>
  <si>
    <t>ИСПОЛЬЗУЕМОГО ПРИ ОКАЗАНИИ ПЛАТНОЙ УСЛУГИ (РАБОТЫ)</t>
  </si>
  <si>
    <t>Наименование оборудования</t>
  </si>
  <si>
    <t>Балансовая стоимость</t>
  </si>
  <si>
    <t>Годовая норма износа, процентов</t>
  </si>
  <si>
    <t>Годовая норма времени работы оборудования, часов</t>
  </si>
  <si>
    <t>Время работы оборудования в процессе оказания платной услуги, часов</t>
  </si>
  <si>
    <t>Сумма начисленной амортизации</t>
  </si>
  <si>
    <t>….</t>
  </si>
  <si>
    <t>НАКЛАДНЫХ ЗАТРАТ, НЕОБХОДИМЫХ ДЛЯ ОБЕСПЕЧЕНИЯ</t>
  </si>
  <si>
    <t>ДЕЯТЕЛЬНОСТИ УЧРЕЖДЕНИЯ ПРИ ОКАЗАНИИ</t>
  </si>
  <si>
    <t>ПЛАТНОЙ УСЛУГИ (РАБОТЫ)</t>
  </si>
  <si>
    <t xml:space="preserve">N  </t>
  </si>
  <si>
    <t>Наименование статей затрат</t>
  </si>
  <si>
    <t>Сумма</t>
  </si>
  <si>
    <t>п/п</t>
  </si>
  <si>
    <t>Прогноз затрат общехозяйственного назначения</t>
  </si>
  <si>
    <t>Прогноз суммы начисленной амортизации имущества общехозяйственного назначения</t>
  </si>
  <si>
    <t>Прогноз суммарного фонда оплаты труда основного персонала</t>
  </si>
  <si>
    <t>Коэффициент накладных затрат</t>
  </si>
  <si>
    <t>Затраты  на основной  персонал, участвующий в предоставлении платной услуги</t>
  </si>
  <si>
    <t>Итого накладных затрат</t>
  </si>
  <si>
    <t>ЦЕНЫ НА ОКАЗАНИЕ ПЛАТНОЙ УСЛУГИ (РАБОТЫ)</t>
  </si>
  <si>
    <t>N</t>
  </si>
  <si>
    <t>Единица</t>
  </si>
  <si>
    <t>Показатель</t>
  </si>
  <si>
    <t>измерения</t>
  </si>
  <si>
    <t>Затраты на оплату труда основного персонала</t>
  </si>
  <si>
    <t>рублей</t>
  </si>
  <si>
    <t>Затраты материальных запасов</t>
  </si>
  <si>
    <t>Сумма  начисленной  амортизации  оборудования,</t>
  </si>
  <si>
    <t>используемого при оказании платной услуги</t>
  </si>
  <si>
    <t>Накладные затраты, относимые на платную услугу</t>
  </si>
  <si>
    <t>Итого затрат</t>
  </si>
  <si>
    <t>Рентабельность</t>
  </si>
  <si>
    <t>процентов</t>
  </si>
  <si>
    <t>Затраты с учетом рентабельности</t>
  </si>
  <si>
    <t>Плановое количество оказываемых услуг</t>
  </si>
  <si>
    <t>штук</t>
  </si>
  <si>
    <t>Цена платной услуги</t>
  </si>
  <si>
    <t>рублей за</t>
  </si>
  <si>
    <t xml:space="preserve"> 1 услугу</t>
  </si>
  <si>
    <t xml:space="preserve">Цена одного воспитанника в месяц </t>
  </si>
  <si>
    <t>Прогноз затрат на педагога</t>
  </si>
  <si>
    <t>все статьи кроме зп и налога лимит</t>
  </si>
  <si>
    <t>Кружок "Галокамера"</t>
  </si>
  <si>
    <t>итого аморт да 20г</t>
  </si>
  <si>
    <t>Кружок "Спортивная гимнастика"</t>
  </si>
  <si>
    <t>мед.сестра</t>
  </si>
  <si>
    <t>пед лимит 22</t>
  </si>
  <si>
    <t xml:space="preserve"> на 2023-2024 учебный год</t>
  </si>
  <si>
    <t>пед лимит 23</t>
  </si>
  <si>
    <t>Кружок "Веселые пальчики"</t>
  </si>
  <si>
    <t>Кружок "Волшебная кисть"</t>
  </si>
  <si>
    <t>Кружок "Развивай-ка"</t>
  </si>
  <si>
    <t>Кружок "Логопедический массаж с коррекцией звукопроизношения"</t>
  </si>
  <si>
    <t>Кружок "Учимся говорить правильно"</t>
  </si>
  <si>
    <t>Кружок "Здоровячок"</t>
  </si>
  <si>
    <t>Кружок "Центр игровой поддержки ребенка"</t>
  </si>
  <si>
    <t>Кружок "Тестопластика"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</si>
</sst>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rgb="FFFF0000"/>
      <name val="Times New Roman"/>
      <family val="1"/>
      <charset val="204"/>
    </font>
    <font>
      <b/>
      <u/>
      <sz val="10"/>
      <name val="Arial"/>
      <family val="2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  <font>
      <b/>
      <u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</cellStyleXfs>
  <cellXfs count="7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 wrapText="1"/>
    </xf>
    <xf numFmtId="0" fontId="4" fillId="0" borderId="0" xfId="0" applyFont="1"/>
    <xf numFmtId="0" fontId="3" fillId="0" borderId="0" xfId="0" applyFont="1" applyAlignment="1">
      <alignment horizontal="left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7" xfId="2" applyFont="1" applyBorder="1"/>
    <xf numFmtId="2" fontId="5" fillId="0" borderId="7" xfId="0" applyNumberFormat="1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2" fontId="5" fillId="0" borderId="8" xfId="0" applyNumberFormat="1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2" fontId="2" fillId="0" borderId="11" xfId="0" applyNumberFormat="1" applyFont="1" applyBorder="1" applyAlignment="1">
      <alignment horizontal="center" wrapText="1"/>
    </xf>
    <xf numFmtId="0" fontId="2" fillId="0" borderId="0" xfId="0" applyFont="1" applyAlignment="1">
      <alignment horizontal="right"/>
    </xf>
    <xf numFmtId="0" fontId="0" fillId="0" borderId="0" xfId="0" applyBorder="1"/>
    <xf numFmtId="0" fontId="7" fillId="0" borderId="0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64" fontId="5" fillId="2" borderId="7" xfId="0" applyNumberFormat="1" applyFont="1" applyFill="1" applyBorder="1" applyAlignment="1">
      <alignment horizontal="center" wrapText="1"/>
    </xf>
    <xf numFmtId="2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1" fontId="5" fillId="0" borderId="4" xfId="1" applyNumberFormat="1" applyFont="1" applyBorder="1" applyAlignment="1">
      <alignment horizontal="center" wrapText="1"/>
    </xf>
    <xf numFmtId="0" fontId="0" fillId="0" borderId="13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/>
    </xf>
    <xf numFmtId="0" fontId="3" fillId="0" borderId="0" xfId="0" applyFont="1" applyAlignment="1"/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left"/>
    </xf>
    <xf numFmtId="0" fontId="12" fillId="0" borderId="0" xfId="0" applyFont="1"/>
    <xf numFmtId="0" fontId="5" fillId="0" borderId="8" xfId="2" applyFont="1" applyBorder="1"/>
    <xf numFmtId="0" fontId="5" fillId="0" borderId="4" xfId="0" applyNumberFormat="1" applyFont="1" applyBorder="1" applyAlignment="1">
      <alignment horizontal="center" wrapText="1"/>
    </xf>
    <xf numFmtId="0" fontId="13" fillId="0" borderId="0" xfId="0" applyFont="1"/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4" fillId="0" borderId="0" xfId="0" applyFont="1"/>
    <xf numFmtId="0" fontId="4" fillId="0" borderId="0" xfId="0" applyFont="1" applyBorder="1"/>
    <xf numFmtId="0" fontId="4" fillId="0" borderId="1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2" fontId="5" fillId="0" borderId="2" xfId="0" applyNumberFormat="1" applyFont="1" applyBorder="1" applyAlignment="1">
      <alignment horizontal="center" wrapText="1"/>
    </xf>
    <xf numFmtId="2" fontId="5" fillId="0" borderId="14" xfId="0" applyNumberFormat="1" applyFont="1" applyBorder="1" applyAlignment="1">
      <alignment horizontal="center" wrapText="1"/>
    </xf>
    <xf numFmtId="0" fontId="8" fillId="3" borderId="0" xfId="0" applyFont="1" applyFill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15" fillId="3" borderId="0" xfId="0" applyFont="1" applyFill="1" applyBorder="1" applyAlignment="1">
      <alignment horizontal="left"/>
    </xf>
    <xf numFmtId="2" fontId="5" fillId="2" borderId="4" xfId="0" applyNumberFormat="1" applyFont="1" applyFill="1" applyBorder="1" applyAlignment="1">
      <alignment horizontal="center" wrapText="1"/>
    </xf>
  </cellXfs>
  <cellStyles count="5">
    <cellStyle name="Обычный" xfId="0" builtinId="0"/>
    <cellStyle name="Обычный 2" xfId="2"/>
    <cellStyle name="Обычный 4" xfId="3"/>
    <cellStyle name="Обычный 5" xfId="4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H76"/>
  <sheetViews>
    <sheetView topLeftCell="A43" workbookViewId="0">
      <selection activeCell="C52" sqref="C52"/>
    </sheetView>
  </sheetViews>
  <sheetFormatPr defaultRowHeight="14.4"/>
  <cols>
    <col min="1" max="1" width="17.33203125" customWidth="1"/>
    <col min="2" max="2" width="22.109375" customWidth="1"/>
    <col min="3" max="3" width="16.109375" customWidth="1"/>
    <col min="4" max="4" width="16.88671875" customWidth="1"/>
    <col min="5" max="5" width="19.44140625" customWidth="1"/>
    <col min="7" max="7" width="12.6640625" bestFit="1" customWidth="1"/>
  </cols>
  <sheetData>
    <row r="1" spans="1:8" ht="21">
      <c r="B1" s="34" t="s">
        <v>72</v>
      </c>
      <c r="C1" s="35"/>
      <c r="D1" s="35"/>
    </row>
    <row r="2" spans="1:8" ht="23.4">
      <c r="A2" s="36" t="s">
        <v>0</v>
      </c>
      <c r="B2" s="37"/>
      <c r="C2" s="37"/>
      <c r="D2" s="37"/>
      <c r="E2" s="37"/>
      <c r="F2" s="37"/>
      <c r="G2" s="37"/>
      <c r="H2" s="37"/>
    </row>
    <row r="3" spans="1:8">
      <c r="A3" s="1"/>
    </row>
    <row r="4" spans="1:8">
      <c r="A4" s="1"/>
    </row>
    <row r="5" spans="1:8">
      <c r="A5" s="2" t="s">
        <v>1</v>
      </c>
    </row>
    <row r="6" spans="1:8">
      <c r="A6" s="33" t="s">
        <v>2</v>
      </c>
      <c r="B6" s="33"/>
      <c r="C6" s="33"/>
    </row>
    <row r="7" spans="1:8">
      <c r="A7" s="33" t="s">
        <v>3</v>
      </c>
      <c r="B7" s="33"/>
      <c r="C7" s="33"/>
    </row>
    <row r="8" spans="1:8" ht="15" thickBot="1">
      <c r="A8" s="2"/>
    </row>
    <row r="9" spans="1:8">
      <c r="A9" s="3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8" ht="43.8" customHeight="1" thickBot="1">
      <c r="A10" s="4" t="s">
        <v>9</v>
      </c>
      <c r="B10" s="65"/>
      <c r="C10" s="69"/>
      <c r="D10" s="69"/>
      <c r="E10" s="69"/>
    </row>
    <row r="11" spans="1:8" ht="15" thickBot="1">
      <c r="A11" s="4">
        <v>1</v>
      </c>
      <c r="B11" s="4">
        <v>2</v>
      </c>
      <c r="C11" s="4">
        <v>3</v>
      </c>
      <c r="D11" s="4">
        <v>4</v>
      </c>
      <c r="E11" s="5">
        <v>5</v>
      </c>
    </row>
    <row r="12" spans="1:8" ht="15" thickBot="1">
      <c r="A12" s="45" t="s">
        <v>70</v>
      </c>
      <c r="B12" s="4">
        <v>23392.799999999999</v>
      </c>
      <c r="C12" s="4">
        <v>4851</v>
      </c>
      <c r="D12" s="4">
        <v>30</v>
      </c>
      <c r="E12" s="6">
        <f>B12/C12*D12</f>
        <v>144.66790352504637</v>
      </c>
    </row>
    <row r="13" spans="1:8" ht="15" thickBot="1">
      <c r="A13" s="4" t="s">
        <v>30</v>
      </c>
      <c r="B13" s="4" t="s">
        <v>30</v>
      </c>
      <c r="C13" s="4" t="s">
        <v>30</v>
      </c>
      <c r="D13" s="4" t="s">
        <v>30</v>
      </c>
      <c r="E13" s="5" t="s">
        <v>30</v>
      </c>
    </row>
    <row r="14" spans="1:8" ht="15" thickBot="1">
      <c r="A14" s="4" t="s">
        <v>11</v>
      </c>
      <c r="B14" s="4" t="s">
        <v>12</v>
      </c>
      <c r="C14" s="4" t="s">
        <v>12</v>
      </c>
      <c r="D14" s="4" t="s">
        <v>12</v>
      </c>
      <c r="E14" s="5"/>
    </row>
    <row r="15" spans="1:8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2"/>
    </row>
    <row r="22" spans="1:7" ht="40.799999999999997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4">
        <v>1</v>
      </c>
      <c r="B23" s="4">
        <v>2</v>
      </c>
      <c r="C23" s="4">
        <v>3</v>
      </c>
      <c r="D23" s="4">
        <v>4</v>
      </c>
      <c r="E23" s="4">
        <v>5</v>
      </c>
      <c r="F23" s="4">
        <v>6</v>
      </c>
      <c r="G23" s="5">
        <v>7</v>
      </c>
    </row>
    <row r="24" spans="1:7" s="7" customFormat="1" ht="13.8">
      <c r="A24" s="11"/>
      <c r="B24" s="12"/>
      <c r="C24" s="11"/>
      <c r="D24" s="11"/>
      <c r="E24" s="13"/>
      <c r="F24" s="11"/>
      <c r="G24" s="13"/>
    </row>
    <row r="25" spans="1:7" s="7" customFormat="1" ht="13.8">
      <c r="A25" s="11"/>
      <c r="B25" s="12"/>
      <c r="C25" s="11"/>
      <c r="D25" s="11"/>
      <c r="E25" s="13"/>
      <c r="F25" s="11"/>
      <c r="G25" s="13"/>
    </row>
    <row r="26" spans="1:7" s="7" customFormat="1" ht="13.8">
      <c r="A26" s="11"/>
      <c r="B26" s="12"/>
      <c r="C26" s="11"/>
      <c r="D26" s="11"/>
      <c r="E26" s="13"/>
      <c r="F26" s="11"/>
      <c r="G26" s="13"/>
    </row>
    <row r="27" spans="1:7" s="7" customFormat="1" ht="13.8">
      <c r="A27" s="11"/>
      <c r="B27" s="12"/>
      <c r="C27" s="11"/>
      <c r="D27" s="11"/>
      <c r="E27" s="13"/>
      <c r="F27" s="11"/>
      <c r="G27" s="13"/>
    </row>
    <row r="28" spans="1:7" s="7" customFormat="1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2"/>
    </row>
    <row r="36" spans="1:6" ht="67.2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4">
        <v>1</v>
      </c>
      <c r="B37" s="4">
        <v>2</v>
      </c>
      <c r="C37" s="4">
        <v>3</v>
      </c>
      <c r="D37" s="4">
        <v>4</v>
      </c>
      <c r="E37" s="4">
        <v>5</v>
      </c>
      <c r="F37" s="5">
        <v>6</v>
      </c>
    </row>
    <row r="38" spans="1:6" ht="15" thickBot="1">
      <c r="A38" s="4" t="s">
        <v>30</v>
      </c>
      <c r="B38" s="4" t="s">
        <v>30</v>
      </c>
      <c r="C38" s="4" t="s">
        <v>30</v>
      </c>
      <c r="D38" s="4" t="s">
        <v>30</v>
      </c>
      <c r="E38" s="4" t="s">
        <v>30</v>
      </c>
      <c r="F38" s="5" t="s">
        <v>30</v>
      </c>
    </row>
    <row r="39" spans="1:6" ht="15" thickBot="1">
      <c r="A39" s="4" t="s">
        <v>30</v>
      </c>
      <c r="B39" s="4" t="s">
        <v>30</v>
      </c>
      <c r="C39" s="4" t="s">
        <v>30</v>
      </c>
      <c r="D39" s="4" t="s">
        <v>30</v>
      </c>
      <c r="E39" s="4" t="s">
        <v>30</v>
      </c>
      <c r="F39" s="5" t="s">
        <v>30</v>
      </c>
    </row>
    <row r="40" spans="1:6" ht="15" thickBot="1">
      <c r="A40" s="4" t="s">
        <v>11</v>
      </c>
      <c r="B40" s="4" t="s">
        <v>12</v>
      </c>
      <c r="C40" s="4" t="s">
        <v>12</v>
      </c>
      <c r="D40" s="4" t="s">
        <v>12</v>
      </c>
      <c r="E40" s="4" t="s">
        <v>12</v>
      </c>
      <c r="F40" s="5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2"/>
    </row>
    <row r="48" spans="1:6">
      <c r="A48" s="3" t="s">
        <v>34</v>
      </c>
      <c r="B48" s="70" t="s">
        <v>35</v>
      </c>
      <c r="C48" s="72" t="s">
        <v>36</v>
      </c>
      <c r="D48" s="20"/>
    </row>
    <row r="49" spans="1:7" ht="15" thickBot="1">
      <c r="A49" s="4" t="s">
        <v>37</v>
      </c>
      <c r="B49" s="71"/>
      <c r="C49" s="72"/>
      <c r="D49" s="20"/>
    </row>
    <row r="50" spans="1:7" ht="27.6" thickBot="1">
      <c r="A50" s="4">
        <v>1</v>
      </c>
      <c r="B50" s="4" t="s">
        <v>65</v>
      </c>
      <c r="C50" s="11">
        <f>B12*12</f>
        <v>280713.59999999998</v>
      </c>
      <c r="D50" s="21"/>
    </row>
    <row r="51" spans="1:7" ht="40.200000000000003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67.2" thickBot="1">
      <c r="A52" s="4">
        <v>3</v>
      </c>
      <c r="B52" s="4" t="s">
        <v>39</v>
      </c>
      <c r="C52" s="11">
        <v>52246.68</v>
      </c>
      <c r="D52" s="21" t="s">
        <v>68</v>
      </c>
    </row>
    <row r="53" spans="1:7" ht="40.799999999999997" thickBot="1">
      <c r="A53" s="4">
        <v>4</v>
      </c>
      <c r="B53" s="4" t="s">
        <v>40</v>
      </c>
      <c r="C53" s="11">
        <v>12745632.310000001</v>
      </c>
      <c r="D53" s="21" t="s">
        <v>73</v>
      </c>
    </row>
    <row r="54" spans="1:7" ht="27.6" thickBot="1">
      <c r="A54" s="4">
        <v>5</v>
      </c>
      <c r="B54" s="4" t="s">
        <v>41</v>
      </c>
      <c r="C54" s="25">
        <f>(C50+C51+C52)/C53</f>
        <v>0.75818946325778624</v>
      </c>
      <c r="D54" s="21"/>
    </row>
    <row r="55" spans="1:7" ht="54" thickBot="1">
      <c r="A55" s="4">
        <v>6</v>
      </c>
      <c r="B55" s="4" t="s">
        <v>42</v>
      </c>
      <c r="C55" s="13">
        <f>E12</f>
        <v>144.66790352504637</v>
      </c>
      <c r="D55" s="21"/>
    </row>
    <row r="56" spans="1:7" ht="18.600000000000001" customHeight="1" thickBot="1">
      <c r="A56" s="4">
        <v>7</v>
      </c>
      <c r="B56" s="4" t="s">
        <v>43</v>
      </c>
      <c r="C56" s="13">
        <f>C55*C54</f>
        <v>109.6856801242841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67</v>
      </c>
      <c r="B61" s="64"/>
      <c r="C61" s="64"/>
      <c r="D61" s="64"/>
      <c r="E61" s="64"/>
      <c r="F61" s="64"/>
      <c r="G61" s="64"/>
    </row>
    <row r="62" spans="1:7">
      <c r="A62" s="3" t="s">
        <v>45</v>
      </c>
      <c r="B62" s="60" t="s">
        <v>35</v>
      </c>
      <c r="C62" s="3" t="s">
        <v>46</v>
      </c>
      <c r="D62" s="60" t="s">
        <v>47</v>
      </c>
    </row>
    <row r="63" spans="1:7" ht="15" thickBot="1">
      <c r="A63" s="4" t="s">
        <v>37</v>
      </c>
      <c r="B63" s="65"/>
      <c r="C63" s="4" t="s">
        <v>48</v>
      </c>
      <c r="D63" s="65"/>
    </row>
    <row r="64" spans="1:7" ht="27.6" thickBot="1">
      <c r="A64" s="4">
        <v>1</v>
      </c>
      <c r="B64" s="4" t="s">
        <v>49</v>
      </c>
      <c r="C64" s="4" t="s">
        <v>50</v>
      </c>
      <c r="D64" s="26">
        <f>E12</f>
        <v>144.66790352504637</v>
      </c>
    </row>
    <row r="65" spans="1:4" ht="27.6" thickBot="1">
      <c r="A65" s="4">
        <v>2</v>
      </c>
      <c r="B65" s="4" t="s">
        <v>51</v>
      </c>
      <c r="C65" s="4" t="s">
        <v>50</v>
      </c>
      <c r="D65" s="26">
        <f>G29</f>
        <v>0</v>
      </c>
    </row>
    <row r="66" spans="1:4" ht="40.200000000000003">
      <c r="A66" s="60">
        <v>3</v>
      </c>
      <c r="B66" s="28" t="s">
        <v>52</v>
      </c>
      <c r="C66" s="60" t="s">
        <v>50</v>
      </c>
      <c r="D66" s="66">
        <v>0</v>
      </c>
    </row>
    <row r="67" spans="1:4" ht="27.6" thickBot="1">
      <c r="A67" s="65"/>
      <c r="B67" s="4" t="s">
        <v>53</v>
      </c>
      <c r="C67" s="65"/>
      <c r="D67" s="67"/>
    </row>
    <row r="68" spans="1:4" ht="40.799999999999997" thickBot="1">
      <c r="A68" s="4">
        <v>4</v>
      </c>
      <c r="B68" s="4" t="s">
        <v>54</v>
      </c>
      <c r="C68" s="4" t="s">
        <v>50</v>
      </c>
      <c r="D68" s="26">
        <f>C56</f>
        <v>109.6856801242841</v>
      </c>
    </row>
    <row r="69" spans="1:4" ht="15" thickBot="1">
      <c r="A69" s="4">
        <v>5</v>
      </c>
      <c r="B69" s="4" t="s">
        <v>55</v>
      </c>
      <c r="C69" s="4" t="s">
        <v>50</v>
      </c>
      <c r="D69" s="26">
        <f>D68+D66+D65+D64</f>
        <v>254.35358364933046</v>
      </c>
    </row>
    <row r="70" spans="1:4" ht="15" thickBot="1">
      <c r="A70" s="4">
        <v>6</v>
      </c>
      <c r="B70" s="4" t="s">
        <v>56</v>
      </c>
      <c r="C70" s="4" t="s">
        <v>57</v>
      </c>
      <c r="D70" s="39">
        <f>D69*20%</f>
        <v>50.870716729866096</v>
      </c>
    </row>
    <row r="71" spans="1:4" ht="27.6" thickBot="1">
      <c r="A71" s="4">
        <v>7</v>
      </c>
      <c r="B71" s="4" t="s">
        <v>58</v>
      </c>
      <c r="C71" s="4" t="s">
        <v>50</v>
      </c>
      <c r="D71" s="29">
        <f>D69*1.2</f>
        <v>305.22430037919656</v>
      </c>
    </row>
    <row r="72" spans="1:4" ht="27.6" thickBot="1">
      <c r="A72" s="4">
        <v>8</v>
      </c>
      <c r="B72" s="4" t="s">
        <v>59</v>
      </c>
      <c r="C72" s="4" t="s">
        <v>60</v>
      </c>
      <c r="D72" s="27">
        <v>10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3052.2430037919657</v>
      </c>
    </row>
    <row r="74" spans="1:4">
      <c r="A74" s="61"/>
      <c r="B74" s="61"/>
      <c r="C74" s="28" t="s">
        <v>63</v>
      </c>
      <c r="D74" s="63"/>
    </row>
    <row r="75" spans="1:4" ht="28.2">
      <c r="A75" s="30">
        <v>10</v>
      </c>
      <c r="B75" s="31" t="s">
        <v>64</v>
      </c>
      <c r="C75" s="31" t="s">
        <v>50</v>
      </c>
      <c r="D75" s="32">
        <v>1000</v>
      </c>
    </row>
    <row r="76" spans="1:4">
      <c r="B76" s="7"/>
      <c r="C76" s="7"/>
      <c r="D76" s="7"/>
    </row>
  </sheetData>
  <mergeCells count="15">
    <mergeCell ref="B9:B10"/>
    <mergeCell ref="C9:C10"/>
    <mergeCell ref="D9:D10"/>
    <mergeCell ref="E9:E10"/>
    <mergeCell ref="B48:B49"/>
    <mergeCell ref="C48:C49"/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59999389629810485"/>
  </sheetPr>
  <dimension ref="A1:H76"/>
  <sheetViews>
    <sheetView workbookViewId="0">
      <selection activeCell="B12" sqref="B12"/>
    </sheetView>
  </sheetViews>
  <sheetFormatPr defaultRowHeight="14.4"/>
  <cols>
    <col min="1" max="1" width="17.33203125" customWidth="1"/>
    <col min="2" max="2" width="22.109375" customWidth="1"/>
    <col min="3" max="3" width="16.109375" customWidth="1"/>
    <col min="4" max="4" width="16.88671875" customWidth="1"/>
    <col min="5" max="5" width="19.44140625" customWidth="1"/>
    <col min="7" max="7" width="12.6640625" bestFit="1" customWidth="1"/>
  </cols>
  <sheetData>
    <row r="1" spans="1:8" ht="21">
      <c r="A1" s="7"/>
      <c r="B1" s="34" t="s">
        <v>72</v>
      </c>
      <c r="C1" s="34"/>
      <c r="D1" s="34"/>
      <c r="E1" s="7"/>
      <c r="F1" s="7"/>
      <c r="G1" s="7"/>
    </row>
    <row r="2" spans="1:8" ht="23.4">
      <c r="A2" s="36" t="s">
        <v>0</v>
      </c>
      <c r="B2" s="53"/>
      <c r="C2" s="53"/>
      <c r="D2" s="53"/>
      <c r="E2" s="53"/>
      <c r="F2" s="53"/>
      <c r="G2" s="53"/>
      <c r="H2" s="37"/>
    </row>
    <row r="3" spans="1:8">
      <c r="A3" s="1"/>
      <c r="B3" s="7"/>
      <c r="C3" s="7"/>
      <c r="D3" s="7"/>
      <c r="E3" s="7"/>
      <c r="F3" s="7"/>
      <c r="G3" s="7"/>
    </row>
    <row r="4" spans="1:8">
      <c r="A4" s="1"/>
      <c r="B4" s="7"/>
      <c r="C4" s="7"/>
      <c r="D4" s="7"/>
      <c r="E4" s="7"/>
      <c r="F4" s="7"/>
      <c r="G4" s="7"/>
    </row>
    <row r="5" spans="1:8">
      <c r="A5" s="52" t="s">
        <v>1</v>
      </c>
      <c r="B5" s="7"/>
      <c r="C5" s="7"/>
      <c r="D5" s="7"/>
      <c r="E5" s="7"/>
      <c r="F5" s="7"/>
      <c r="G5" s="7"/>
    </row>
    <row r="6" spans="1:8">
      <c r="A6" s="33" t="s">
        <v>2</v>
      </c>
      <c r="B6" s="33"/>
      <c r="C6" s="33"/>
      <c r="D6" s="7"/>
      <c r="E6" s="7"/>
      <c r="F6" s="7"/>
      <c r="G6" s="7"/>
    </row>
    <row r="7" spans="1:8">
      <c r="A7" s="33" t="s">
        <v>3</v>
      </c>
      <c r="B7" s="33"/>
      <c r="C7" s="33"/>
      <c r="D7" s="7"/>
      <c r="E7" s="7"/>
      <c r="F7" s="7"/>
      <c r="G7" s="7"/>
    </row>
    <row r="8" spans="1:8" ht="15" thickBot="1">
      <c r="A8" s="52"/>
      <c r="B8" s="7"/>
      <c r="C8" s="7"/>
      <c r="D8" s="7"/>
      <c r="E8" s="7"/>
      <c r="F8" s="7"/>
      <c r="G8" s="7"/>
    </row>
    <row r="9" spans="1:8" ht="30.75" customHeight="1">
      <c r="A9" s="49" t="s">
        <v>4</v>
      </c>
      <c r="B9" s="60" t="s">
        <v>5</v>
      </c>
      <c r="C9" s="68" t="s">
        <v>6</v>
      </c>
      <c r="D9" s="68" t="s">
        <v>7</v>
      </c>
      <c r="E9" s="68" t="s">
        <v>8</v>
      </c>
      <c r="F9" s="7"/>
      <c r="G9" s="7"/>
    </row>
    <row r="10" spans="1:8" ht="29.25" customHeight="1" thickBot="1">
      <c r="A10" s="50" t="s">
        <v>9</v>
      </c>
      <c r="B10" s="65"/>
      <c r="C10" s="69"/>
      <c r="D10" s="69"/>
      <c r="E10" s="69"/>
      <c r="F10" s="7"/>
      <c r="G10" s="7"/>
    </row>
    <row r="11" spans="1:8" ht="15" thickBot="1">
      <c r="A11" s="50">
        <v>1</v>
      </c>
      <c r="B11" s="50">
        <v>2</v>
      </c>
      <c r="C11" s="50">
        <v>3</v>
      </c>
      <c r="D11" s="50">
        <v>4</v>
      </c>
      <c r="E11" s="47">
        <v>5</v>
      </c>
      <c r="F11" s="7"/>
      <c r="G11" s="7"/>
    </row>
    <row r="12" spans="1:8" ht="15" thickBot="1">
      <c r="A12" s="50" t="s">
        <v>10</v>
      </c>
      <c r="B12" s="50">
        <v>27434.52</v>
      </c>
      <c r="C12" s="50">
        <v>3024</v>
      </c>
      <c r="D12" s="50">
        <v>20</v>
      </c>
      <c r="E12" s="6">
        <f>B12/C12*D12</f>
        <v>181.4452380952381</v>
      </c>
      <c r="F12" s="7"/>
      <c r="G12" s="7"/>
    </row>
    <row r="13" spans="1:8" ht="15" thickBot="1">
      <c r="A13" s="50" t="s">
        <v>30</v>
      </c>
      <c r="B13" s="50" t="s">
        <v>30</v>
      </c>
      <c r="C13" s="50" t="s">
        <v>30</v>
      </c>
      <c r="D13" s="50"/>
      <c r="E13" s="47" t="s">
        <v>30</v>
      </c>
      <c r="F13" s="7"/>
      <c r="G13" s="7"/>
    </row>
    <row r="14" spans="1:8" ht="15" thickBot="1">
      <c r="A14" s="50" t="s">
        <v>11</v>
      </c>
      <c r="B14" s="50" t="s">
        <v>12</v>
      </c>
      <c r="C14" s="50" t="s">
        <v>12</v>
      </c>
      <c r="D14" s="50" t="s">
        <v>12</v>
      </c>
      <c r="E14" s="47"/>
      <c r="F14" s="7"/>
      <c r="G14" s="7"/>
    </row>
    <row r="15" spans="1:8">
      <c r="A15" s="7"/>
      <c r="B15" s="7"/>
      <c r="C15" s="7"/>
      <c r="D15" s="7"/>
      <c r="E15" s="7"/>
      <c r="F15" s="7"/>
      <c r="G15" s="7"/>
    </row>
    <row r="16" spans="1:8">
      <c r="A16" s="7"/>
      <c r="B16" s="7"/>
      <c r="C16" s="7"/>
      <c r="D16" s="7"/>
      <c r="E16" s="7"/>
      <c r="F16" s="7"/>
      <c r="G16" s="7"/>
    </row>
    <row r="17" spans="1:7">
      <c r="A17" s="7"/>
      <c r="B17" s="7"/>
      <c r="C17" s="7"/>
      <c r="D17" s="7"/>
      <c r="E17" s="7"/>
      <c r="F17" s="7"/>
      <c r="G17" s="7"/>
    </row>
    <row r="18" spans="1:7">
      <c r="A18" s="8" t="s">
        <v>1</v>
      </c>
      <c r="B18" s="7"/>
      <c r="C18" s="7"/>
      <c r="D18" s="7"/>
      <c r="E18" s="7"/>
      <c r="F18" s="7"/>
      <c r="G18" s="7"/>
    </row>
    <row r="19" spans="1:7">
      <c r="A19" s="8" t="s">
        <v>13</v>
      </c>
      <c r="B19" s="7"/>
      <c r="C19" s="7"/>
      <c r="D19" s="7"/>
      <c r="E19" s="7"/>
      <c r="F19" s="7"/>
      <c r="G19" s="7"/>
    </row>
    <row r="20" spans="1:7">
      <c r="A20" s="8" t="s">
        <v>14</v>
      </c>
      <c r="B20" s="7"/>
      <c r="C20" s="7"/>
      <c r="D20" s="7"/>
      <c r="E20" s="7"/>
      <c r="F20" s="7"/>
      <c r="G20" s="7"/>
    </row>
    <row r="21" spans="1:7" ht="15" thickBot="1">
      <c r="A21" s="52"/>
      <c r="B21" s="7"/>
      <c r="C21" s="7"/>
      <c r="D21" s="7"/>
      <c r="E21" s="7"/>
      <c r="F21" s="7"/>
      <c r="G21" s="7"/>
    </row>
    <row r="22" spans="1:7" ht="40.799999999999997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0">
        <v>1</v>
      </c>
      <c r="B23" s="50">
        <v>2</v>
      </c>
      <c r="C23" s="50">
        <v>3</v>
      </c>
      <c r="D23" s="50">
        <v>4</v>
      </c>
      <c r="E23" s="50">
        <v>5</v>
      </c>
      <c r="F23" s="50">
        <v>6</v>
      </c>
      <c r="G23" s="47">
        <v>7</v>
      </c>
    </row>
    <row r="24" spans="1:7" s="7" customFormat="1" ht="13.8">
      <c r="A24" s="11"/>
      <c r="B24" s="12"/>
      <c r="C24" s="11"/>
      <c r="D24" s="11"/>
      <c r="E24" s="13"/>
      <c r="F24" s="11"/>
      <c r="G24" s="13"/>
    </row>
    <row r="25" spans="1:7" s="7" customFormat="1" ht="13.8">
      <c r="A25" s="11"/>
      <c r="B25" s="12"/>
      <c r="C25" s="11"/>
      <c r="D25" s="11"/>
      <c r="E25" s="13"/>
      <c r="F25" s="11"/>
      <c r="G25" s="13"/>
    </row>
    <row r="26" spans="1:7" s="7" customFormat="1" ht="13.8">
      <c r="A26" s="11"/>
      <c r="B26" s="12"/>
      <c r="C26" s="11"/>
      <c r="D26" s="11"/>
      <c r="E26" s="13"/>
      <c r="F26" s="11"/>
      <c r="G26" s="13"/>
    </row>
    <row r="27" spans="1:7" s="7" customFormat="1" ht="13.8">
      <c r="A27" s="11"/>
      <c r="B27" s="12"/>
      <c r="C27" s="11"/>
      <c r="D27" s="11"/>
      <c r="E27" s="13"/>
      <c r="F27" s="11"/>
      <c r="G27" s="13"/>
    </row>
    <row r="28" spans="1:7" s="7" customFormat="1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  <c r="B30" s="7"/>
      <c r="C30" s="7"/>
      <c r="D30" s="7"/>
      <c r="E30" s="7"/>
      <c r="F30" s="7"/>
      <c r="G30" s="7"/>
    </row>
    <row r="31" spans="1:7">
      <c r="A31" s="7"/>
      <c r="B31" s="7"/>
      <c r="C31" s="7"/>
      <c r="D31" s="7"/>
      <c r="E31" s="7"/>
      <c r="F31" s="7"/>
      <c r="G31" s="7"/>
    </row>
    <row r="32" spans="1:7">
      <c r="A32" s="8" t="s">
        <v>1</v>
      </c>
      <c r="B32" s="7"/>
      <c r="C32" s="7"/>
      <c r="D32" s="7"/>
      <c r="E32" s="7"/>
      <c r="F32" s="7"/>
      <c r="G32" s="7"/>
    </row>
    <row r="33" spans="1:7">
      <c r="A33" s="8" t="s">
        <v>22</v>
      </c>
      <c r="B33" s="7"/>
      <c r="C33" s="7"/>
      <c r="D33" s="7"/>
      <c r="E33" s="7"/>
      <c r="F33" s="7"/>
      <c r="G33" s="7"/>
    </row>
    <row r="34" spans="1:7">
      <c r="A34" s="8" t="s">
        <v>23</v>
      </c>
      <c r="B34" s="7"/>
      <c r="C34" s="7"/>
      <c r="D34" s="7"/>
      <c r="E34" s="7"/>
      <c r="F34" s="7"/>
      <c r="G34" s="7"/>
    </row>
    <row r="35" spans="1:7" ht="15" thickBot="1">
      <c r="A35" s="52"/>
      <c r="B35" s="7"/>
      <c r="C35" s="7"/>
      <c r="D35" s="7"/>
      <c r="E35" s="7"/>
      <c r="F35" s="7"/>
      <c r="G35" s="7"/>
    </row>
    <row r="36" spans="1:7" ht="67.2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  <c r="G36" s="7"/>
    </row>
    <row r="37" spans="1:7" ht="15" thickBot="1">
      <c r="A37" s="50">
        <v>1</v>
      </c>
      <c r="B37" s="50">
        <v>2</v>
      </c>
      <c r="C37" s="50">
        <v>3</v>
      </c>
      <c r="D37" s="50">
        <v>4</v>
      </c>
      <c r="E37" s="50">
        <v>5</v>
      </c>
      <c r="F37" s="47">
        <v>6</v>
      </c>
      <c r="G37" s="7"/>
    </row>
    <row r="38" spans="1:7" ht="15" thickBot="1">
      <c r="A38" s="50" t="s">
        <v>30</v>
      </c>
      <c r="B38" s="50" t="s">
        <v>30</v>
      </c>
      <c r="C38" s="50" t="s">
        <v>30</v>
      </c>
      <c r="D38" s="50" t="s">
        <v>30</v>
      </c>
      <c r="E38" s="50" t="s">
        <v>30</v>
      </c>
      <c r="F38" s="47" t="s">
        <v>30</v>
      </c>
      <c r="G38" s="7"/>
    </row>
    <row r="39" spans="1:7" ht="15" thickBot="1">
      <c r="A39" s="50" t="s">
        <v>30</v>
      </c>
      <c r="B39" s="50" t="s">
        <v>30</v>
      </c>
      <c r="C39" s="50" t="s">
        <v>30</v>
      </c>
      <c r="D39" s="50" t="s">
        <v>30</v>
      </c>
      <c r="E39" s="50" t="s">
        <v>30</v>
      </c>
      <c r="F39" s="47" t="s">
        <v>30</v>
      </c>
      <c r="G39" s="7"/>
    </row>
    <row r="40" spans="1:7" ht="15" thickBot="1">
      <c r="A40" s="50" t="s">
        <v>11</v>
      </c>
      <c r="B40" s="50" t="s">
        <v>12</v>
      </c>
      <c r="C40" s="50" t="s">
        <v>12</v>
      </c>
      <c r="D40" s="50" t="s">
        <v>12</v>
      </c>
      <c r="E40" s="50" t="s">
        <v>12</v>
      </c>
      <c r="F40" s="47"/>
      <c r="G40" s="7"/>
    </row>
    <row r="41" spans="1:7">
      <c r="A41" s="19"/>
      <c r="B41" s="7"/>
      <c r="C41" s="7"/>
      <c r="D41" s="7"/>
      <c r="E41" s="7"/>
      <c r="F41" s="7"/>
      <c r="G41" s="7"/>
    </row>
    <row r="42" spans="1:7">
      <c r="A42" s="19"/>
      <c r="B42" s="7"/>
      <c r="C42" s="7"/>
      <c r="D42" s="7"/>
      <c r="E42" s="7"/>
      <c r="F42" s="7"/>
      <c r="G42" s="7"/>
    </row>
    <row r="43" spans="1:7">
      <c r="A43" s="8" t="s">
        <v>1</v>
      </c>
      <c r="B43" s="7"/>
      <c r="C43" s="7"/>
      <c r="D43" s="7"/>
      <c r="E43" s="7"/>
      <c r="F43" s="7"/>
      <c r="G43" s="7"/>
    </row>
    <row r="44" spans="1:7">
      <c r="A44" s="8" t="s">
        <v>31</v>
      </c>
      <c r="B44" s="7"/>
      <c r="C44" s="7"/>
      <c r="D44" s="7"/>
      <c r="E44" s="7"/>
      <c r="F44" s="7"/>
      <c r="G44" s="7"/>
    </row>
    <row r="45" spans="1:7">
      <c r="A45" s="8" t="s">
        <v>32</v>
      </c>
      <c r="B45" s="7"/>
      <c r="C45" s="7"/>
      <c r="D45" s="7"/>
      <c r="E45" s="7"/>
      <c r="F45" s="7"/>
      <c r="G45" s="7"/>
    </row>
    <row r="46" spans="1:7">
      <c r="A46" s="8" t="s">
        <v>33</v>
      </c>
      <c r="B46" s="7"/>
      <c r="C46" s="7"/>
      <c r="D46" s="7"/>
      <c r="E46" s="7"/>
      <c r="F46" s="7"/>
      <c r="G46" s="7"/>
    </row>
    <row r="47" spans="1:7" ht="15" thickBot="1">
      <c r="A47" s="52"/>
      <c r="B47" s="7"/>
      <c r="C47" s="7"/>
      <c r="D47" s="7"/>
      <c r="E47" s="7"/>
      <c r="F47" s="7"/>
      <c r="G47" s="7"/>
    </row>
    <row r="48" spans="1:7" ht="14.4" customHeight="1">
      <c r="A48" s="49" t="s">
        <v>34</v>
      </c>
      <c r="B48" s="70" t="s">
        <v>35</v>
      </c>
      <c r="C48" s="72" t="s">
        <v>36</v>
      </c>
      <c r="D48" s="54"/>
      <c r="E48" s="7"/>
      <c r="F48" s="7"/>
      <c r="G48" s="7"/>
    </row>
    <row r="49" spans="1:7" ht="15" thickBot="1">
      <c r="A49" s="50" t="s">
        <v>37</v>
      </c>
      <c r="B49" s="71"/>
      <c r="C49" s="72"/>
      <c r="D49" s="54"/>
      <c r="E49" s="7"/>
      <c r="F49" s="7"/>
      <c r="G49" s="7"/>
    </row>
    <row r="50" spans="1:7" ht="27.6" thickBot="1">
      <c r="A50" s="50">
        <v>1</v>
      </c>
      <c r="B50" s="50" t="s">
        <v>65</v>
      </c>
      <c r="C50" s="11">
        <f>B12*12</f>
        <v>329214.24</v>
      </c>
      <c r="D50" s="21"/>
      <c r="E50" s="7"/>
      <c r="F50" s="7"/>
      <c r="G50" s="7"/>
    </row>
    <row r="51" spans="1:7" ht="40.200000000000003" thickBot="1">
      <c r="A51" s="22">
        <v>2</v>
      </c>
      <c r="B51" s="23" t="s">
        <v>38</v>
      </c>
      <c r="C51" s="24">
        <v>9330643.8399999999</v>
      </c>
      <c r="D51" s="21" t="s">
        <v>66</v>
      </c>
      <c r="E51" s="7"/>
      <c r="F51" s="7"/>
      <c r="G51" s="7"/>
    </row>
    <row r="52" spans="1:7" ht="67.2" thickBot="1">
      <c r="A52" s="50">
        <v>3</v>
      </c>
      <c r="B52" s="50" t="s">
        <v>39</v>
      </c>
      <c r="C52" s="11">
        <v>52246.68</v>
      </c>
      <c r="D52" s="21" t="s">
        <v>68</v>
      </c>
      <c r="E52" s="7"/>
      <c r="F52" s="7"/>
      <c r="G52" s="7"/>
    </row>
    <row r="53" spans="1:7" ht="40.799999999999997" thickBot="1">
      <c r="A53" s="50">
        <v>4</v>
      </c>
      <c r="B53" s="50" t="s">
        <v>40</v>
      </c>
      <c r="C53" s="11">
        <v>7884154.0300000003</v>
      </c>
      <c r="D53" s="21" t="s">
        <v>71</v>
      </c>
      <c r="E53" s="7"/>
      <c r="F53" s="7"/>
      <c r="G53" s="7"/>
    </row>
    <row r="54" spans="1:7" ht="27.6" thickBot="1">
      <c r="A54" s="50">
        <v>5</v>
      </c>
      <c r="B54" s="50" t="s">
        <v>41</v>
      </c>
      <c r="C54" s="25">
        <f>(C50+C51+C52)/C53</f>
        <v>1.2318512199336116</v>
      </c>
      <c r="D54" s="21"/>
      <c r="E54" s="7"/>
      <c r="F54" s="7"/>
      <c r="G54" s="7"/>
    </row>
    <row r="55" spans="1:7" ht="54" thickBot="1">
      <c r="A55" s="50">
        <v>6</v>
      </c>
      <c r="B55" s="50" t="s">
        <v>42</v>
      </c>
      <c r="C55" s="13">
        <f>E12</f>
        <v>181.4452380952381</v>
      </c>
      <c r="D55" s="21"/>
      <c r="E55" s="7"/>
      <c r="F55" s="7"/>
      <c r="G55" s="7"/>
    </row>
    <row r="56" spans="1:7" ht="15" thickBot="1">
      <c r="A56" s="50">
        <v>7</v>
      </c>
      <c r="B56" s="50" t="s">
        <v>43</v>
      </c>
      <c r="C56" s="13">
        <f>C55*C54</f>
        <v>223.51353789876367</v>
      </c>
      <c r="D56" s="21"/>
      <c r="E56" s="7"/>
      <c r="F56" s="7"/>
      <c r="G56" s="7"/>
    </row>
    <row r="57" spans="1:7" ht="14.25" customHeight="1">
      <c r="A57" s="7"/>
      <c r="B57" s="7"/>
      <c r="C57" s="7"/>
      <c r="D57" s="7"/>
      <c r="E57" s="7"/>
      <c r="F57" s="7"/>
      <c r="G57" s="7"/>
    </row>
    <row r="58" spans="1:7" ht="14.4" hidden="1" customHeight="1">
      <c r="A58" s="7"/>
      <c r="B58" s="7"/>
      <c r="C58" s="7"/>
      <c r="D58" s="7"/>
      <c r="E58" s="7"/>
      <c r="F58" s="7"/>
      <c r="G58" s="7"/>
    </row>
    <row r="59" spans="1:7">
      <c r="A59" s="8" t="s">
        <v>1</v>
      </c>
      <c r="B59" s="7"/>
      <c r="C59" s="7"/>
      <c r="D59" s="7"/>
      <c r="E59" s="7"/>
      <c r="F59" s="7"/>
      <c r="G59" s="7"/>
    </row>
    <row r="60" spans="1:7">
      <c r="A60" s="8" t="s">
        <v>44</v>
      </c>
      <c r="B60" s="7"/>
      <c r="C60" s="7"/>
      <c r="D60" s="7"/>
      <c r="E60" s="7"/>
      <c r="F60" s="7"/>
      <c r="G60" s="7"/>
    </row>
    <row r="61" spans="1:7" ht="15" thickBot="1">
      <c r="A61" s="73" t="s">
        <v>75</v>
      </c>
      <c r="B61" s="73"/>
      <c r="C61" s="73"/>
      <c r="D61" s="73"/>
      <c r="E61" s="73"/>
      <c r="F61" s="73"/>
      <c r="G61" s="73"/>
    </row>
    <row r="62" spans="1:7" ht="14.4" customHeight="1">
      <c r="A62" s="49" t="s">
        <v>45</v>
      </c>
      <c r="B62" s="60" t="s">
        <v>35</v>
      </c>
      <c r="C62" s="49" t="s">
        <v>46</v>
      </c>
      <c r="D62" s="60" t="s">
        <v>47</v>
      </c>
      <c r="E62" s="7"/>
      <c r="F62" s="7"/>
      <c r="G62" s="7"/>
    </row>
    <row r="63" spans="1:7" ht="15" thickBot="1">
      <c r="A63" s="50" t="s">
        <v>37</v>
      </c>
      <c r="B63" s="65"/>
      <c r="C63" s="50" t="s">
        <v>48</v>
      </c>
      <c r="D63" s="65"/>
      <c r="E63" s="7"/>
      <c r="F63" s="7"/>
      <c r="G63" s="7"/>
    </row>
    <row r="64" spans="1:7" ht="27.6" thickBot="1">
      <c r="A64" s="50">
        <v>1</v>
      </c>
      <c r="B64" s="50" t="s">
        <v>49</v>
      </c>
      <c r="C64" s="50" t="s">
        <v>50</v>
      </c>
      <c r="D64" s="48">
        <f>E12</f>
        <v>181.4452380952381</v>
      </c>
      <c r="E64" s="7"/>
      <c r="F64" s="7"/>
      <c r="G64" s="7"/>
    </row>
    <row r="65" spans="1:7" ht="27.6" thickBot="1">
      <c r="A65" s="50">
        <v>2</v>
      </c>
      <c r="B65" s="50" t="s">
        <v>51</v>
      </c>
      <c r="C65" s="50" t="s">
        <v>50</v>
      </c>
      <c r="D65" s="48">
        <f>G29</f>
        <v>0</v>
      </c>
      <c r="E65" s="7"/>
      <c r="F65" s="7"/>
      <c r="G65" s="7"/>
    </row>
    <row r="66" spans="1:7" ht="40.200000000000003">
      <c r="A66" s="60">
        <v>3</v>
      </c>
      <c r="B66" s="28" t="s">
        <v>52</v>
      </c>
      <c r="C66" s="60" t="s">
        <v>50</v>
      </c>
      <c r="D66" s="66">
        <v>0</v>
      </c>
      <c r="E66" s="7"/>
      <c r="F66" s="7"/>
      <c r="G66" s="7"/>
    </row>
    <row r="67" spans="1:7" ht="27.6" thickBot="1">
      <c r="A67" s="65"/>
      <c r="B67" s="50" t="s">
        <v>53</v>
      </c>
      <c r="C67" s="65"/>
      <c r="D67" s="67"/>
      <c r="E67" s="7"/>
      <c r="F67" s="7"/>
      <c r="G67" s="7"/>
    </row>
    <row r="68" spans="1:7" ht="40.799999999999997" thickBot="1">
      <c r="A68" s="50">
        <v>4</v>
      </c>
      <c r="B68" s="50" t="s">
        <v>54</v>
      </c>
      <c r="C68" s="50" t="s">
        <v>50</v>
      </c>
      <c r="D68" s="48">
        <f>C56</f>
        <v>223.51353789876367</v>
      </c>
      <c r="E68" s="7"/>
      <c r="F68" s="7"/>
      <c r="G68" s="7"/>
    </row>
    <row r="69" spans="1:7" ht="15" thickBot="1">
      <c r="A69" s="50">
        <v>5</v>
      </c>
      <c r="B69" s="50" t="s">
        <v>55</v>
      </c>
      <c r="C69" s="50" t="s">
        <v>50</v>
      </c>
      <c r="D69" s="48">
        <f>D68+D66+D65+D64</f>
        <v>404.95877599400177</v>
      </c>
      <c r="E69" s="7"/>
      <c r="F69" s="7"/>
      <c r="G69" s="7"/>
    </row>
    <row r="70" spans="1:7" ht="15" thickBot="1">
      <c r="A70" s="50">
        <v>6</v>
      </c>
      <c r="B70" s="50" t="s">
        <v>56</v>
      </c>
      <c r="C70" s="50" t="s">
        <v>57</v>
      </c>
      <c r="D70" s="39">
        <f>D69*20%</f>
        <v>80.991755198800362</v>
      </c>
      <c r="E70" s="7"/>
      <c r="F70" s="7"/>
      <c r="G70" s="7"/>
    </row>
    <row r="71" spans="1:7" ht="27.6" thickBot="1">
      <c r="A71" s="50">
        <v>7</v>
      </c>
      <c r="B71" s="50" t="s">
        <v>58</v>
      </c>
      <c r="C71" s="50" t="s">
        <v>50</v>
      </c>
      <c r="D71" s="29">
        <f>D69*1.2</f>
        <v>485.95053119280209</v>
      </c>
      <c r="E71" s="7"/>
      <c r="F71" s="7"/>
      <c r="G71" s="7"/>
    </row>
    <row r="72" spans="1:7" ht="27.6" thickBot="1">
      <c r="A72" s="50">
        <v>8</v>
      </c>
      <c r="B72" s="50" t="s">
        <v>59</v>
      </c>
      <c r="C72" s="50" t="s">
        <v>60</v>
      </c>
      <c r="D72" s="51">
        <v>4</v>
      </c>
      <c r="E72" s="7"/>
      <c r="F72" s="7"/>
      <c r="G72" s="7"/>
    </row>
    <row r="73" spans="1:7">
      <c r="A73" s="60">
        <v>9</v>
      </c>
      <c r="B73" s="60" t="s">
        <v>61</v>
      </c>
      <c r="C73" s="28" t="s">
        <v>62</v>
      </c>
      <c r="D73" s="62">
        <f>D72*D71</f>
        <v>1943.8021247712084</v>
      </c>
      <c r="E73" s="7"/>
      <c r="F73" s="7"/>
      <c r="G73" s="7"/>
    </row>
    <row r="74" spans="1:7">
      <c r="A74" s="61"/>
      <c r="B74" s="61"/>
      <c r="C74" s="28" t="s">
        <v>63</v>
      </c>
      <c r="D74" s="63"/>
      <c r="E74" s="7"/>
      <c r="F74" s="7"/>
      <c r="G74" s="7"/>
    </row>
    <row r="75" spans="1:7" ht="28.2">
      <c r="A75" s="55">
        <v>10</v>
      </c>
      <c r="B75" s="31" t="s">
        <v>64</v>
      </c>
      <c r="C75" s="31" t="s">
        <v>50</v>
      </c>
      <c r="D75" s="32">
        <v>500</v>
      </c>
      <c r="E75" s="7"/>
      <c r="F75" s="7"/>
      <c r="G75" s="7"/>
    </row>
    <row r="76" spans="1:7">
      <c r="B76" s="7"/>
      <c r="C76" s="7"/>
      <c r="D76" s="7"/>
    </row>
  </sheetData>
  <mergeCells count="15">
    <mergeCell ref="B9:B10"/>
    <mergeCell ref="C9:C10"/>
    <mergeCell ref="D9:D10"/>
    <mergeCell ref="E9:E10"/>
    <mergeCell ref="B48:B49"/>
    <mergeCell ref="C48:C49"/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H76"/>
  <sheetViews>
    <sheetView topLeftCell="A10" workbookViewId="0">
      <selection activeCell="B47" sqref="B47"/>
    </sheetView>
  </sheetViews>
  <sheetFormatPr defaultRowHeight="14.4"/>
  <cols>
    <col min="1" max="1" width="17.33203125" customWidth="1"/>
    <col min="2" max="2" width="22.109375" customWidth="1"/>
    <col min="3" max="3" width="16.109375" customWidth="1"/>
    <col min="4" max="4" width="16.88671875" customWidth="1"/>
    <col min="5" max="5" width="19.44140625" customWidth="1"/>
    <col min="7" max="7" width="12.6640625" bestFit="1" customWidth="1"/>
  </cols>
  <sheetData>
    <row r="1" spans="1:8" ht="21">
      <c r="B1" s="34" t="s">
        <v>72</v>
      </c>
      <c r="C1" s="35"/>
      <c r="D1" s="35"/>
    </row>
    <row r="2" spans="1:8" ht="23.4">
      <c r="A2" s="36" t="s">
        <v>0</v>
      </c>
      <c r="B2" s="37"/>
      <c r="C2" s="37"/>
      <c r="D2" s="37"/>
      <c r="E2" s="37"/>
      <c r="F2" s="37"/>
      <c r="G2" s="37"/>
      <c r="H2" s="37"/>
    </row>
    <row r="3" spans="1:8">
      <c r="A3" s="1"/>
    </row>
    <row r="4" spans="1:8">
      <c r="A4" s="1"/>
    </row>
    <row r="5" spans="1:8">
      <c r="A5" s="2" t="s">
        <v>1</v>
      </c>
    </row>
    <row r="6" spans="1:8">
      <c r="A6" s="33" t="s">
        <v>2</v>
      </c>
      <c r="B6" s="33"/>
      <c r="C6" s="33"/>
    </row>
    <row r="7" spans="1:8">
      <c r="A7" s="33" t="s">
        <v>3</v>
      </c>
      <c r="B7" s="33"/>
      <c r="C7" s="33"/>
    </row>
    <row r="8" spans="1:8" ht="15" thickBot="1">
      <c r="A8" s="2"/>
      <c r="B8" s="40"/>
    </row>
    <row r="9" spans="1:8">
      <c r="A9" s="3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8" ht="26.4" customHeight="1" thickBot="1">
      <c r="A10" s="4" t="s">
        <v>9</v>
      </c>
      <c r="B10" s="65"/>
      <c r="C10" s="69"/>
      <c r="D10" s="69"/>
      <c r="E10" s="69"/>
    </row>
    <row r="11" spans="1:8" ht="15" thickBot="1">
      <c r="A11" s="4">
        <v>1</v>
      </c>
      <c r="B11" s="4">
        <v>2</v>
      </c>
      <c r="C11" s="4">
        <v>3</v>
      </c>
      <c r="D11" s="4">
        <v>4</v>
      </c>
      <c r="E11" s="5">
        <v>5</v>
      </c>
    </row>
    <row r="12" spans="1:8" ht="15" thickBot="1">
      <c r="A12" s="4" t="s">
        <v>10</v>
      </c>
      <c r="B12" s="4">
        <v>27696.22</v>
      </c>
      <c r="C12" s="4">
        <v>2268</v>
      </c>
      <c r="D12" s="4">
        <v>15</v>
      </c>
      <c r="E12" s="6">
        <f>B12/C12*D12</f>
        <v>183.1760582010582</v>
      </c>
    </row>
    <row r="13" spans="1:8" ht="15" thickBot="1">
      <c r="A13" s="4" t="s">
        <v>30</v>
      </c>
      <c r="B13" s="4" t="s">
        <v>30</v>
      </c>
      <c r="C13" s="4" t="s">
        <v>30</v>
      </c>
      <c r="D13" s="4" t="s">
        <v>30</v>
      </c>
      <c r="E13" s="5" t="s">
        <v>30</v>
      </c>
    </row>
    <row r="14" spans="1:8" ht="15" thickBot="1">
      <c r="A14" s="4" t="s">
        <v>11</v>
      </c>
      <c r="B14" s="4" t="s">
        <v>12</v>
      </c>
      <c r="C14" s="4" t="s">
        <v>12</v>
      </c>
      <c r="D14" s="4" t="s">
        <v>12</v>
      </c>
      <c r="E14" s="5"/>
    </row>
    <row r="15" spans="1:8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2"/>
      <c r="B21" s="40"/>
    </row>
    <row r="22" spans="1:7" ht="40.799999999999997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4">
        <v>1</v>
      </c>
      <c r="B23" s="4">
        <v>2</v>
      </c>
      <c r="C23" s="4">
        <v>3</v>
      </c>
      <c r="D23" s="4">
        <v>4</v>
      </c>
      <c r="E23" s="4">
        <v>5</v>
      </c>
      <c r="F23" s="4">
        <v>6</v>
      </c>
      <c r="G23" s="5">
        <v>7</v>
      </c>
    </row>
    <row r="24" spans="1:7" s="7" customFormat="1" ht="13.8">
      <c r="A24" s="11"/>
      <c r="B24" s="12"/>
      <c r="C24" s="11"/>
      <c r="D24" s="11"/>
      <c r="E24" s="13"/>
      <c r="F24" s="11"/>
      <c r="G24" s="13"/>
    </row>
    <row r="25" spans="1:7" s="7" customFormat="1" ht="13.8">
      <c r="A25" s="11"/>
      <c r="B25" s="12"/>
      <c r="C25" s="11"/>
      <c r="D25" s="11"/>
      <c r="E25" s="13"/>
      <c r="F25" s="11"/>
      <c r="G25" s="13"/>
    </row>
    <row r="26" spans="1:7" s="7" customFormat="1" ht="13.8">
      <c r="A26" s="11"/>
      <c r="B26" s="12"/>
      <c r="C26" s="11"/>
      <c r="D26" s="11"/>
      <c r="E26" s="13"/>
      <c r="F26" s="11"/>
      <c r="G26" s="13"/>
    </row>
    <row r="27" spans="1:7" s="7" customFormat="1" ht="13.8">
      <c r="A27" s="11"/>
      <c r="B27" s="12"/>
      <c r="C27" s="11"/>
      <c r="D27" s="11"/>
      <c r="E27" s="13"/>
      <c r="F27" s="11"/>
      <c r="G27" s="13"/>
    </row>
    <row r="28" spans="1:7" s="7" customFormat="1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2"/>
      <c r="B35" s="40"/>
    </row>
    <row r="36" spans="1:6" ht="67.2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4">
        <v>1</v>
      </c>
      <c r="B37" s="4">
        <v>2</v>
      </c>
      <c r="C37" s="4">
        <v>3</v>
      </c>
      <c r="D37" s="4">
        <v>4</v>
      </c>
      <c r="E37" s="4">
        <v>5</v>
      </c>
      <c r="F37" s="5">
        <v>6</v>
      </c>
    </row>
    <row r="38" spans="1:6" ht="15" thickBot="1">
      <c r="A38" s="4" t="s">
        <v>30</v>
      </c>
      <c r="B38" s="4" t="s">
        <v>30</v>
      </c>
      <c r="C38" s="4" t="s">
        <v>30</v>
      </c>
      <c r="D38" s="4" t="s">
        <v>30</v>
      </c>
      <c r="E38" s="4" t="s">
        <v>30</v>
      </c>
      <c r="F38" s="5" t="s">
        <v>30</v>
      </c>
    </row>
    <row r="39" spans="1:6" ht="15" thickBot="1">
      <c r="A39" s="4" t="s">
        <v>30</v>
      </c>
      <c r="B39" s="4" t="s">
        <v>30</v>
      </c>
      <c r="C39" s="4" t="s">
        <v>30</v>
      </c>
      <c r="D39" s="4" t="s">
        <v>30</v>
      </c>
      <c r="E39" s="4" t="s">
        <v>30</v>
      </c>
      <c r="F39" s="5" t="s">
        <v>30</v>
      </c>
    </row>
    <row r="40" spans="1:6" ht="15" thickBot="1">
      <c r="A40" s="4" t="s">
        <v>11</v>
      </c>
      <c r="B40" s="4" t="s">
        <v>12</v>
      </c>
      <c r="C40" s="4" t="s">
        <v>12</v>
      </c>
      <c r="D40" s="4" t="s">
        <v>12</v>
      </c>
      <c r="E40" s="4" t="s">
        <v>12</v>
      </c>
      <c r="F40" s="5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2"/>
      <c r="B47" s="40" t="s">
        <v>76</v>
      </c>
    </row>
    <row r="48" spans="1:6">
      <c r="A48" s="3" t="s">
        <v>34</v>
      </c>
      <c r="B48" s="70" t="s">
        <v>35</v>
      </c>
      <c r="C48" s="72" t="s">
        <v>36</v>
      </c>
      <c r="D48" s="20"/>
    </row>
    <row r="49" spans="1:7" ht="15" thickBot="1">
      <c r="A49" s="4" t="s">
        <v>37</v>
      </c>
      <c r="B49" s="71"/>
      <c r="C49" s="72"/>
      <c r="D49" s="20"/>
    </row>
    <row r="50" spans="1:7" ht="27.6" thickBot="1">
      <c r="A50" s="4">
        <v>1</v>
      </c>
      <c r="B50" s="4" t="s">
        <v>65</v>
      </c>
      <c r="C50" s="11">
        <f>B12*12</f>
        <v>332354.64</v>
      </c>
      <c r="D50" s="21"/>
    </row>
    <row r="51" spans="1:7" ht="40.200000000000003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67.2" thickBot="1">
      <c r="A52" s="4">
        <v>3</v>
      </c>
      <c r="B52" s="4" t="s">
        <v>39</v>
      </c>
      <c r="C52" s="11">
        <v>52246.68</v>
      </c>
      <c r="D52" s="21" t="s">
        <v>68</v>
      </c>
    </row>
    <row r="53" spans="1:7" ht="40.799999999999997" thickBot="1">
      <c r="A53" s="4">
        <v>4</v>
      </c>
      <c r="B53" s="4" t="s">
        <v>40</v>
      </c>
      <c r="C53" s="11">
        <v>10284744.279999999</v>
      </c>
      <c r="D53" s="21" t="s">
        <v>71</v>
      </c>
    </row>
    <row r="54" spans="1:7" ht="27.6" thickBot="1">
      <c r="A54" s="4">
        <v>5</v>
      </c>
      <c r="B54" s="4" t="s">
        <v>41</v>
      </c>
      <c r="C54" s="25">
        <f>(C50+C51+C52)/C53</f>
        <v>0.94462680796959986</v>
      </c>
      <c r="D54" s="21"/>
    </row>
    <row r="55" spans="1:7" ht="54" thickBot="1">
      <c r="A55" s="4">
        <v>6</v>
      </c>
      <c r="B55" s="4" t="s">
        <v>42</v>
      </c>
      <c r="C55" s="13">
        <f>E12</f>
        <v>183.1760582010582</v>
      </c>
      <c r="D55" s="21"/>
    </row>
    <row r="56" spans="1:7" ht="15" thickBot="1">
      <c r="A56" s="4">
        <v>7</v>
      </c>
      <c r="B56" s="4" t="s">
        <v>43</v>
      </c>
      <c r="C56" s="13">
        <f>C55*C54</f>
        <v>173.03301515491924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76</v>
      </c>
      <c r="B61" s="64"/>
      <c r="C61" s="64"/>
      <c r="D61" s="64"/>
      <c r="E61" s="64"/>
      <c r="F61" s="64"/>
      <c r="G61" s="64"/>
    </row>
    <row r="62" spans="1:7">
      <c r="A62" s="3" t="s">
        <v>45</v>
      </c>
      <c r="B62" s="60" t="s">
        <v>35</v>
      </c>
      <c r="C62" s="3" t="s">
        <v>46</v>
      </c>
      <c r="D62" s="60" t="s">
        <v>47</v>
      </c>
    </row>
    <row r="63" spans="1:7" ht="15" thickBot="1">
      <c r="A63" s="4" t="s">
        <v>37</v>
      </c>
      <c r="B63" s="65"/>
      <c r="C63" s="4" t="s">
        <v>48</v>
      </c>
      <c r="D63" s="65"/>
    </row>
    <row r="64" spans="1:7" ht="27.6" thickBot="1">
      <c r="A64" s="4">
        <v>1</v>
      </c>
      <c r="B64" s="4" t="s">
        <v>49</v>
      </c>
      <c r="C64" s="4" t="s">
        <v>50</v>
      </c>
      <c r="D64" s="26">
        <f>E12</f>
        <v>183.1760582010582</v>
      </c>
    </row>
    <row r="65" spans="1:4" ht="27.6" thickBot="1">
      <c r="A65" s="4">
        <v>2</v>
      </c>
      <c r="B65" s="4" t="s">
        <v>51</v>
      </c>
      <c r="C65" s="4" t="s">
        <v>50</v>
      </c>
      <c r="D65" s="26">
        <f>G29</f>
        <v>0</v>
      </c>
    </row>
    <row r="66" spans="1:4" ht="40.200000000000003">
      <c r="A66" s="60">
        <v>3</v>
      </c>
      <c r="B66" s="28" t="s">
        <v>52</v>
      </c>
      <c r="C66" s="60" t="s">
        <v>50</v>
      </c>
      <c r="D66" s="66">
        <v>0</v>
      </c>
    </row>
    <row r="67" spans="1:4" ht="27.6" thickBot="1">
      <c r="A67" s="65"/>
      <c r="B67" s="4" t="s">
        <v>53</v>
      </c>
      <c r="C67" s="65"/>
      <c r="D67" s="67"/>
    </row>
    <row r="68" spans="1:4" ht="40.799999999999997" thickBot="1">
      <c r="A68" s="4">
        <v>4</v>
      </c>
      <c r="B68" s="4" t="s">
        <v>54</v>
      </c>
      <c r="C68" s="4" t="s">
        <v>50</v>
      </c>
      <c r="D68" s="26">
        <f>C56</f>
        <v>173.03301515491924</v>
      </c>
    </row>
    <row r="69" spans="1:4" ht="15" thickBot="1">
      <c r="A69" s="4">
        <v>5</v>
      </c>
      <c r="B69" s="4" t="s">
        <v>55</v>
      </c>
      <c r="C69" s="4" t="s">
        <v>50</v>
      </c>
      <c r="D69" s="26">
        <f>D68+D66+D65+D64</f>
        <v>356.20907335597747</v>
      </c>
    </row>
    <row r="70" spans="1:4" ht="15" thickBot="1">
      <c r="A70" s="4">
        <v>6</v>
      </c>
      <c r="B70" s="4" t="s">
        <v>56</v>
      </c>
      <c r="C70" s="4" t="s">
        <v>57</v>
      </c>
      <c r="D70" s="39">
        <f>D69*20%</f>
        <v>71.241814671195499</v>
      </c>
    </row>
    <row r="71" spans="1:4" ht="27.6" thickBot="1">
      <c r="A71" s="4">
        <v>7</v>
      </c>
      <c r="B71" s="4" t="s">
        <v>58</v>
      </c>
      <c r="C71" s="4" t="s">
        <v>50</v>
      </c>
      <c r="D71" s="29">
        <f>D69*1.2</f>
        <v>427.45088802717294</v>
      </c>
    </row>
    <row r="72" spans="1:4" ht="27.6" thickBot="1">
      <c r="A72" s="4">
        <v>8</v>
      </c>
      <c r="B72" s="4" t="s">
        <v>59</v>
      </c>
      <c r="C72" s="4" t="s">
        <v>60</v>
      </c>
      <c r="D72" s="27">
        <v>8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3419.6071042173835</v>
      </c>
    </row>
    <row r="74" spans="1:4">
      <c r="A74" s="61"/>
      <c r="B74" s="61"/>
      <c r="C74" s="28" t="s">
        <v>63</v>
      </c>
      <c r="D74" s="63"/>
    </row>
    <row r="75" spans="1:4" ht="28.2">
      <c r="A75" s="30">
        <v>10</v>
      </c>
      <c r="B75" s="31" t="s">
        <v>64</v>
      </c>
      <c r="C75" s="31" t="s">
        <v>50</v>
      </c>
      <c r="D75" s="32">
        <v>700</v>
      </c>
    </row>
    <row r="76" spans="1:4">
      <c r="B76" s="7"/>
      <c r="C76" s="7"/>
      <c r="D76" s="7"/>
    </row>
  </sheetData>
  <mergeCells count="15">
    <mergeCell ref="B9:B10"/>
    <mergeCell ref="C9:C10"/>
    <mergeCell ref="D9:D10"/>
    <mergeCell ref="E9:E10"/>
    <mergeCell ref="B48:B49"/>
    <mergeCell ref="C48:C49"/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1:G75"/>
  <sheetViews>
    <sheetView topLeftCell="A40" workbookViewId="0">
      <selection activeCell="D73" sqref="D73:D74"/>
    </sheetView>
  </sheetViews>
  <sheetFormatPr defaultRowHeight="14.4"/>
  <cols>
    <col min="1" max="1" width="17.33203125" customWidth="1"/>
    <col min="2" max="2" width="22.109375" customWidth="1"/>
    <col min="3" max="7" width="17.33203125" customWidth="1"/>
  </cols>
  <sheetData>
    <row r="1" spans="1:7" ht="21">
      <c r="A1" s="7"/>
      <c r="B1" s="34" t="s">
        <v>72</v>
      </c>
      <c r="C1" s="34"/>
      <c r="D1" s="34"/>
      <c r="E1" s="7"/>
      <c r="F1" s="7"/>
      <c r="G1" s="7"/>
    </row>
    <row r="2" spans="1:7" ht="22.8">
      <c r="A2" s="36" t="s">
        <v>0</v>
      </c>
      <c r="B2" s="53"/>
      <c r="C2" s="53"/>
      <c r="D2" s="53"/>
      <c r="E2" s="53"/>
      <c r="F2" s="53"/>
      <c r="G2" s="53"/>
    </row>
    <row r="3" spans="1:7">
      <c r="A3" s="1"/>
      <c r="B3" s="7"/>
      <c r="C3" s="7"/>
      <c r="D3" s="7"/>
      <c r="E3" s="7"/>
      <c r="F3" s="7"/>
      <c r="G3" s="7"/>
    </row>
    <row r="4" spans="1:7">
      <c r="A4" s="1"/>
      <c r="B4" s="7"/>
      <c r="C4" s="7"/>
      <c r="D4" s="7"/>
      <c r="E4" s="7"/>
      <c r="F4" s="7"/>
      <c r="G4" s="7"/>
    </row>
    <row r="5" spans="1:7">
      <c r="A5" s="41" t="s">
        <v>1</v>
      </c>
      <c r="B5" s="7"/>
      <c r="C5" s="7"/>
      <c r="D5" s="7"/>
      <c r="E5" s="7"/>
      <c r="F5" s="7"/>
      <c r="G5" s="7"/>
    </row>
    <row r="6" spans="1:7">
      <c r="A6" s="33" t="s">
        <v>2</v>
      </c>
      <c r="B6" s="33"/>
      <c r="C6" s="33"/>
      <c r="D6" s="7"/>
      <c r="E6" s="7"/>
      <c r="F6" s="7"/>
      <c r="G6" s="7"/>
    </row>
    <row r="7" spans="1:7">
      <c r="A7" s="33" t="s">
        <v>3</v>
      </c>
      <c r="B7" s="33"/>
      <c r="C7" s="33"/>
      <c r="D7" s="7"/>
      <c r="E7" s="7"/>
      <c r="F7" s="7"/>
      <c r="G7" s="7"/>
    </row>
    <row r="8" spans="1:7" ht="15" thickBot="1">
      <c r="A8" s="41"/>
      <c r="B8" s="7"/>
      <c r="C8" s="7"/>
      <c r="D8" s="7"/>
      <c r="E8" s="7"/>
      <c r="F8" s="7"/>
      <c r="G8" s="7"/>
    </row>
    <row r="9" spans="1:7">
      <c r="A9" s="44" t="s">
        <v>4</v>
      </c>
      <c r="B9" s="60" t="s">
        <v>5</v>
      </c>
      <c r="C9" s="68" t="s">
        <v>6</v>
      </c>
      <c r="D9" s="68" t="s">
        <v>7</v>
      </c>
      <c r="E9" s="68" t="s">
        <v>8</v>
      </c>
      <c r="F9" s="7"/>
      <c r="G9" s="7"/>
    </row>
    <row r="10" spans="1:7" ht="28.2" customHeight="1" thickBot="1">
      <c r="A10" s="45" t="s">
        <v>9</v>
      </c>
      <c r="B10" s="65"/>
      <c r="C10" s="69"/>
      <c r="D10" s="69"/>
      <c r="E10" s="69"/>
      <c r="F10" s="7"/>
      <c r="G10" s="7"/>
    </row>
    <row r="11" spans="1:7" ht="15" thickBot="1">
      <c r="A11" s="45">
        <v>1</v>
      </c>
      <c r="B11" s="45">
        <v>2</v>
      </c>
      <c r="C11" s="45">
        <v>3</v>
      </c>
      <c r="D11" s="45">
        <v>4</v>
      </c>
      <c r="E11" s="42">
        <v>5</v>
      </c>
      <c r="F11" s="7"/>
      <c r="G11" s="7"/>
    </row>
    <row r="12" spans="1:7" ht="15" thickBot="1">
      <c r="A12" s="45" t="s">
        <v>10</v>
      </c>
      <c r="B12" s="45">
        <v>27530.27</v>
      </c>
      <c r="C12" s="45">
        <v>4536</v>
      </c>
      <c r="D12" s="45">
        <v>30</v>
      </c>
      <c r="E12" s="6">
        <f>B12/C12*D12</f>
        <v>182.07850529100531</v>
      </c>
      <c r="F12" s="7"/>
      <c r="G12" s="7"/>
    </row>
    <row r="13" spans="1:7" ht="15" thickBot="1">
      <c r="A13" s="45" t="s">
        <v>30</v>
      </c>
      <c r="B13" s="45" t="s">
        <v>30</v>
      </c>
      <c r="C13" s="45" t="s">
        <v>30</v>
      </c>
      <c r="D13" s="45"/>
      <c r="E13" s="42" t="s">
        <v>30</v>
      </c>
      <c r="F13" s="7"/>
      <c r="G13" s="7"/>
    </row>
    <row r="14" spans="1:7" ht="15" thickBot="1">
      <c r="A14" s="45" t="s">
        <v>11</v>
      </c>
      <c r="B14" s="45" t="s">
        <v>12</v>
      </c>
      <c r="C14" s="45" t="s">
        <v>12</v>
      </c>
      <c r="D14" s="45" t="s">
        <v>12</v>
      </c>
      <c r="E14" s="42"/>
      <c r="F14" s="7"/>
      <c r="G14" s="7"/>
    </row>
    <row r="15" spans="1:7">
      <c r="A15" s="7"/>
      <c r="B15" s="7"/>
      <c r="C15" s="7"/>
      <c r="D15" s="7"/>
      <c r="E15" s="7"/>
      <c r="F15" s="7"/>
      <c r="G15" s="7"/>
    </row>
    <row r="16" spans="1:7">
      <c r="A16" s="7"/>
      <c r="B16" s="7"/>
      <c r="C16" s="7"/>
      <c r="D16" s="7"/>
      <c r="E16" s="7"/>
      <c r="F16" s="7"/>
      <c r="G16" s="7"/>
    </row>
    <row r="17" spans="1:7">
      <c r="A17" s="7"/>
      <c r="B17" s="7"/>
      <c r="C17" s="7"/>
      <c r="D17" s="7"/>
      <c r="E17" s="7"/>
      <c r="F17" s="7"/>
      <c r="G17" s="7"/>
    </row>
    <row r="18" spans="1:7">
      <c r="A18" s="8" t="s">
        <v>1</v>
      </c>
      <c r="B18" s="7"/>
      <c r="C18" s="7"/>
      <c r="D18" s="7"/>
      <c r="E18" s="7"/>
      <c r="F18" s="7"/>
      <c r="G18" s="7"/>
    </row>
    <row r="19" spans="1:7">
      <c r="A19" s="8" t="s">
        <v>13</v>
      </c>
      <c r="B19" s="7"/>
      <c r="C19" s="7"/>
      <c r="D19" s="7"/>
      <c r="E19" s="7"/>
      <c r="F19" s="7"/>
      <c r="G19" s="7"/>
    </row>
    <row r="20" spans="1:7">
      <c r="A20" s="8" t="s">
        <v>14</v>
      </c>
      <c r="B20" s="7"/>
      <c r="C20" s="7"/>
      <c r="D20" s="7"/>
      <c r="E20" s="7"/>
      <c r="F20" s="7"/>
      <c r="G20" s="7"/>
    </row>
    <row r="21" spans="1:7" ht="15" thickBot="1">
      <c r="A21" s="41"/>
      <c r="B21" s="7"/>
      <c r="C21" s="7"/>
      <c r="D21" s="7"/>
      <c r="E21" s="7"/>
      <c r="F21" s="7"/>
      <c r="G21" s="7"/>
    </row>
    <row r="22" spans="1:7" ht="40.799999999999997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45">
        <v>1</v>
      </c>
      <c r="B23" s="45">
        <v>2</v>
      </c>
      <c r="C23" s="45">
        <v>3</v>
      </c>
      <c r="D23" s="45">
        <v>4</v>
      </c>
      <c r="E23" s="45">
        <v>5</v>
      </c>
      <c r="F23" s="45">
        <v>6</v>
      </c>
      <c r="G23" s="42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  <c r="B30" s="7"/>
      <c r="C30" s="7"/>
      <c r="D30" s="7"/>
      <c r="E30" s="7"/>
      <c r="F30" s="7"/>
      <c r="G30" s="7"/>
    </row>
    <row r="31" spans="1:7">
      <c r="A31" s="7"/>
      <c r="B31" s="7"/>
      <c r="C31" s="7"/>
      <c r="D31" s="7"/>
      <c r="E31" s="7"/>
      <c r="F31" s="7"/>
      <c r="G31" s="7"/>
    </row>
    <row r="32" spans="1:7">
      <c r="A32" s="8" t="s">
        <v>1</v>
      </c>
      <c r="B32" s="7"/>
      <c r="C32" s="7"/>
      <c r="D32" s="7"/>
      <c r="E32" s="7"/>
      <c r="F32" s="7"/>
      <c r="G32" s="7"/>
    </row>
    <row r="33" spans="1:7">
      <c r="A33" s="8" t="s">
        <v>22</v>
      </c>
      <c r="B33" s="7"/>
      <c r="C33" s="7"/>
      <c r="D33" s="7"/>
      <c r="E33" s="7"/>
      <c r="F33" s="7"/>
      <c r="G33" s="7"/>
    </row>
    <row r="34" spans="1:7">
      <c r="A34" s="8" t="s">
        <v>23</v>
      </c>
      <c r="B34" s="7"/>
      <c r="C34" s="7"/>
      <c r="D34" s="7"/>
      <c r="E34" s="7"/>
      <c r="F34" s="7"/>
      <c r="G34" s="7"/>
    </row>
    <row r="35" spans="1:7" ht="15" thickBot="1">
      <c r="A35" s="41"/>
      <c r="B35" s="7"/>
      <c r="C35" s="7"/>
      <c r="D35" s="7"/>
      <c r="E35" s="7"/>
      <c r="F35" s="7"/>
      <c r="G35" s="7"/>
    </row>
    <row r="36" spans="1:7" ht="67.2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  <c r="G36" s="7"/>
    </row>
    <row r="37" spans="1:7" ht="15" thickBot="1">
      <c r="A37" s="45">
        <v>1</v>
      </c>
      <c r="B37" s="45">
        <v>2</v>
      </c>
      <c r="C37" s="45">
        <v>3</v>
      </c>
      <c r="D37" s="45">
        <v>4</v>
      </c>
      <c r="E37" s="45">
        <v>5</v>
      </c>
      <c r="F37" s="42">
        <v>6</v>
      </c>
      <c r="G37" s="7"/>
    </row>
    <row r="38" spans="1:7" ht="15" thickBot="1">
      <c r="A38" s="45" t="s">
        <v>30</v>
      </c>
      <c r="B38" s="45" t="s">
        <v>30</v>
      </c>
      <c r="C38" s="45" t="s">
        <v>30</v>
      </c>
      <c r="D38" s="45" t="s">
        <v>30</v>
      </c>
      <c r="E38" s="45" t="s">
        <v>30</v>
      </c>
      <c r="F38" s="42" t="s">
        <v>30</v>
      </c>
      <c r="G38" s="7"/>
    </row>
    <row r="39" spans="1:7" ht="15" thickBot="1">
      <c r="A39" s="45" t="s">
        <v>30</v>
      </c>
      <c r="B39" s="45" t="s">
        <v>30</v>
      </c>
      <c r="C39" s="45" t="s">
        <v>30</v>
      </c>
      <c r="D39" s="45" t="s">
        <v>30</v>
      </c>
      <c r="E39" s="45" t="s">
        <v>30</v>
      </c>
      <c r="F39" s="42" t="s">
        <v>30</v>
      </c>
      <c r="G39" s="7"/>
    </row>
    <row r="40" spans="1:7" ht="15" thickBot="1">
      <c r="A40" s="45" t="s">
        <v>11</v>
      </c>
      <c r="B40" s="45" t="s">
        <v>12</v>
      </c>
      <c r="C40" s="45" t="s">
        <v>12</v>
      </c>
      <c r="D40" s="45" t="s">
        <v>12</v>
      </c>
      <c r="E40" s="45" t="s">
        <v>12</v>
      </c>
      <c r="F40" s="42"/>
      <c r="G40" s="7"/>
    </row>
    <row r="41" spans="1:7">
      <c r="A41" s="19"/>
      <c r="B41" s="7"/>
      <c r="C41" s="7"/>
      <c r="D41" s="7"/>
      <c r="E41" s="7"/>
      <c r="F41" s="7"/>
      <c r="G41" s="7"/>
    </row>
    <row r="42" spans="1:7">
      <c r="A42" s="19"/>
      <c r="B42" s="7"/>
      <c r="C42" s="7"/>
      <c r="D42" s="7"/>
      <c r="E42" s="7"/>
      <c r="F42" s="7"/>
      <c r="G42" s="7"/>
    </row>
    <row r="43" spans="1:7">
      <c r="A43" s="8" t="s">
        <v>1</v>
      </c>
      <c r="B43" s="7"/>
      <c r="C43" s="7"/>
      <c r="D43" s="7"/>
      <c r="E43" s="7"/>
      <c r="F43" s="7"/>
      <c r="G43" s="7"/>
    </row>
    <row r="44" spans="1:7">
      <c r="A44" s="8" t="s">
        <v>31</v>
      </c>
      <c r="B44" s="7"/>
      <c r="C44" s="7"/>
      <c r="D44" s="7"/>
      <c r="E44" s="7"/>
      <c r="F44" s="7"/>
      <c r="G44" s="7"/>
    </row>
    <row r="45" spans="1:7">
      <c r="A45" s="8" t="s">
        <v>32</v>
      </c>
      <c r="B45" s="7"/>
      <c r="C45" s="7"/>
      <c r="D45" s="7"/>
      <c r="E45" s="7"/>
      <c r="F45" s="7"/>
      <c r="G45" s="7"/>
    </row>
    <row r="46" spans="1:7">
      <c r="A46" s="8" t="s">
        <v>33</v>
      </c>
      <c r="B46" s="7"/>
      <c r="C46" s="7"/>
      <c r="D46" s="7"/>
      <c r="E46" s="7"/>
      <c r="F46" s="7"/>
      <c r="G46" s="7"/>
    </row>
    <row r="47" spans="1:7" ht="15" thickBot="1">
      <c r="A47" s="41"/>
      <c r="B47" s="7"/>
      <c r="C47" s="7"/>
      <c r="D47" s="7"/>
      <c r="E47" s="7"/>
      <c r="F47" s="7"/>
      <c r="G47" s="7"/>
    </row>
    <row r="48" spans="1:7">
      <c r="A48" s="44" t="s">
        <v>34</v>
      </c>
      <c r="B48" s="70" t="s">
        <v>35</v>
      </c>
      <c r="C48" s="72" t="s">
        <v>36</v>
      </c>
      <c r="D48" s="54"/>
      <c r="E48" s="7"/>
      <c r="F48" s="7"/>
      <c r="G48" s="7"/>
    </row>
    <row r="49" spans="1:7" ht="15" thickBot="1">
      <c r="A49" s="45" t="s">
        <v>37</v>
      </c>
      <c r="B49" s="71"/>
      <c r="C49" s="72"/>
      <c r="D49" s="54"/>
      <c r="E49" s="7"/>
      <c r="F49" s="7"/>
      <c r="G49" s="7"/>
    </row>
    <row r="50" spans="1:7" ht="27.6" thickBot="1">
      <c r="A50" s="45">
        <v>1</v>
      </c>
      <c r="B50" s="45" t="s">
        <v>65</v>
      </c>
      <c r="C50" s="11">
        <f>B12*12</f>
        <v>330363.24</v>
      </c>
      <c r="D50" s="21"/>
      <c r="E50" s="7"/>
      <c r="F50" s="7"/>
      <c r="G50" s="7"/>
    </row>
    <row r="51" spans="1:7" ht="40.200000000000003" thickBot="1">
      <c r="A51" s="22">
        <v>2</v>
      </c>
      <c r="B51" s="23" t="s">
        <v>38</v>
      </c>
      <c r="C51" s="24">
        <v>9330643.8399999999</v>
      </c>
      <c r="D51" s="21" t="s">
        <v>66</v>
      </c>
      <c r="E51" s="7"/>
      <c r="F51" s="7"/>
      <c r="G51" s="7"/>
    </row>
    <row r="52" spans="1:7" ht="67.2" thickBot="1">
      <c r="A52" s="45">
        <v>3</v>
      </c>
      <c r="B52" s="45" t="s">
        <v>39</v>
      </c>
      <c r="C52" s="11">
        <v>52246.68</v>
      </c>
      <c r="D52" s="21" t="s">
        <v>68</v>
      </c>
      <c r="E52" s="7"/>
      <c r="F52" s="7"/>
      <c r="G52" s="7"/>
    </row>
    <row r="53" spans="1:7" ht="40.799999999999997" thickBot="1">
      <c r="A53" s="45">
        <v>4</v>
      </c>
      <c r="B53" s="45" t="s">
        <v>40</v>
      </c>
      <c r="C53" s="11">
        <v>7884154.0300000003</v>
      </c>
      <c r="D53" s="21" t="s">
        <v>73</v>
      </c>
      <c r="E53" s="7"/>
      <c r="F53" s="7"/>
      <c r="G53" s="7"/>
    </row>
    <row r="54" spans="1:7" ht="27.6" thickBot="1">
      <c r="A54" s="45">
        <v>5</v>
      </c>
      <c r="B54" s="45" t="s">
        <v>41</v>
      </c>
      <c r="C54" s="25">
        <f>(C50+C51+C52)/C53</f>
        <v>1.2319969552903318</v>
      </c>
      <c r="D54" s="21"/>
      <c r="E54" s="7"/>
      <c r="F54" s="7"/>
      <c r="G54" s="7"/>
    </row>
    <row r="55" spans="1:7" ht="54" thickBot="1">
      <c r="A55" s="45">
        <v>6</v>
      </c>
      <c r="B55" s="45" t="s">
        <v>42</v>
      </c>
      <c r="C55" s="13">
        <f>E12</f>
        <v>182.07850529100531</v>
      </c>
      <c r="D55" s="21"/>
      <c r="E55" s="7"/>
      <c r="F55" s="7"/>
      <c r="G55" s="7"/>
    </row>
    <row r="56" spans="1:7" ht="15" thickBot="1">
      <c r="A56" s="45">
        <v>7</v>
      </c>
      <c r="B56" s="45" t="s">
        <v>43</v>
      </c>
      <c r="C56" s="13">
        <f>C55*C54</f>
        <v>224.32016414233311</v>
      </c>
      <c r="D56" s="21"/>
      <c r="E56" s="7"/>
      <c r="F56" s="7"/>
      <c r="G56" s="7"/>
    </row>
    <row r="57" spans="1:7">
      <c r="A57" s="7"/>
      <c r="B57" s="7"/>
      <c r="C57" s="7"/>
      <c r="D57" s="7"/>
      <c r="E57" s="7"/>
      <c r="F57" s="7"/>
      <c r="G57" s="7"/>
    </row>
    <row r="58" spans="1:7">
      <c r="A58" s="7"/>
      <c r="B58" s="7"/>
      <c r="C58" s="7"/>
      <c r="D58" s="7"/>
      <c r="E58" s="7"/>
      <c r="F58" s="7"/>
      <c r="G58" s="7"/>
    </row>
    <row r="59" spans="1:7">
      <c r="A59" s="8" t="s">
        <v>1</v>
      </c>
      <c r="B59" s="7"/>
      <c r="C59" s="7"/>
      <c r="D59" s="7"/>
      <c r="E59" s="7"/>
      <c r="F59" s="7"/>
      <c r="G59" s="7"/>
    </row>
    <row r="60" spans="1:7">
      <c r="A60" s="8" t="s">
        <v>44</v>
      </c>
      <c r="B60" s="7"/>
      <c r="C60" s="7"/>
      <c r="D60" s="7"/>
      <c r="E60" s="7"/>
      <c r="F60" s="7"/>
      <c r="G60" s="7"/>
    </row>
    <row r="61" spans="1:7" ht="15" thickBot="1">
      <c r="A61" s="73" t="s">
        <v>69</v>
      </c>
      <c r="B61" s="73"/>
      <c r="C61" s="73"/>
      <c r="D61" s="73"/>
      <c r="E61" s="73"/>
      <c r="F61" s="73"/>
      <c r="G61" s="73"/>
    </row>
    <row r="62" spans="1:7">
      <c r="A62" s="44" t="s">
        <v>45</v>
      </c>
      <c r="B62" s="60" t="s">
        <v>35</v>
      </c>
      <c r="C62" s="44" t="s">
        <v>46</v>
      </c>
      <c r="D62" s="60" t="s">
        <v>47</v>
      </c>
      <c r="E62" s="7"/>
      <c r="F62" s="7"/>
      <c r="G62" s="7"/>
    </row>
    <row r="63" spans="1:7" ht="15" thickBot="1">
      <c r="A63" s="45" t="s">
        <v>37</v>
      </c>
      <c r="B63" s="65"/>
      <c r="C63" s="45" t="s">
        <v>48</v>
      </c>
      <c r="D63" s="65"/>
      <c r="E63" s="7"/>
      <c r="F63" s="7"/>
      <c r="G63" s="7"/>
    </row>
    <row r="64" spans="1:7" ht="27.6" thickBot="1">
      <c r="A64" s="45">
        <v>1</v>
      </c>
      <c r="B64" s="45" t="s">
        <v>49</v>
      </c>
      <c r="C64" s="45" t="s">
        <v>50</v>
      </c>
      <c r="D64" s="43">
        <f>E12</f>
        <v>182.07850529100531</v>
      </c>
      <c r="E64" s="7"/>
      <c r="F64" s="7"/>
      <c r="G64" s="7"/>
    </row>
    <row r="65" spans="1:7" ht="27.6" thickBot="1">
      <c r="A65" s="45">
        <v>2</v>
      </c>
      <c r="B65" s="45" t="s">
        <v>51</v>
      </c>
      <c r="C65" s="45" t="s">
        <v>50</v>
      </c>
      <c r="D65" s="43">
        <f>G29</f>
        <v>0</v>
      </c>
      <c r="E65" s="7"/>
      <c r="F65" s="7"/>
      <c r="G65" s="7"/>
    </row>
    <row r="66" spans="1:7" ht="40.200000000000003">
      <c r="A66" s="60">
        <v>3</v>
      </c>
      <c r="B66" s="28" t="s">
        <v>52</v>
      </c>
      <c r="C66" s="60" t="s">
        <v>50</v>
      </c>
      <c r="D66" s="66">
        <v>0</v>
      </c>
      <c r="E66" s="7"/>
      <c r="F66" s="7"/>
      <c r="G66" s="7"/>
    </row>
    <row r="67" spans="1:7" ht="27.6" thickBot="1">
      <c r="A67" s="65"/>
      <c r="B67" s="45" t="s">
        <v>53</v>
      </c>
      <c r="C67" s="65"/>
      <c r="D67" s="67"/>
      <c r="E67" s="7"/>
      <c r="F67" s="7"/>
      <c r="G67" s="7"/>
    </row>
    <row r="68" spans="1:7" ht="40.799999999999997" thickBot="1">
      <c r="A68" s="45">
        <v>4</v>
      </c>
      <c r="B68" s="45" t="s">
        <v>54</v>
      </c>
      <c r="C68" s="45" t="s">
        <v>50</v>
      </c>
      <c r="D68" s="43">
        <f>C56</f>
        <v>224.32016414233311</v>
      </c>
      <c r="E68" s="7"/>
      <c r="F68" s="7"/>
      <c r="G68" s="7"/>
    </row>
    <row r="69" spans="1:7" ht="15" thickBot="1">
      <c r="A69" s="45">
        <v>5</v>
      </c>
      <c r="B69" s="45" t="s">
        <v>55</v>
      </c>
      <c r="C69" s="45" t="s">
        <v>50</v>
      </c>
      <c r="D69" s="43">
        <f>D68+D66+D65+D64</f>
        <v>406.39866943333845</v>
      </c>
      <c r="E69" s="7"/>
      <c r="F69" s="7"/>
      <c r="G69" s="7"/>
    </row>
    <row r="70" spans="1:7" ht="15" thickBot="1">
      <c r="A70" s="45">
        <v>6</v>
      </c>
      <c r="B70" s="45" t="s">
        <v>56</v>
      </c>
      <c r="C70" s="45" t="s">
        <v>57</v>
      </c>
      <c r="D70" s="39">
        <f>D69*20%</f>
        <v>81.279733886667699</v>
      </c>
      <c r="E70" s="7"/>
      <c r="F70" s="7"/>
      <c r="G70" s="7"/>
    </row>
    <row r="71" spans="1:7" ht="27.6" thickBot="1">
      <c r="A71" s="45">
        <v>7</v>
      </c>
      <c r="B71" s="45" t="s">
        <v>58</v>
      </c>
      <c r="C71" s="45" t="s">
        <v>50</v>
      </c>
      <c r="D71" s="29">
        <f>D69*1.2</f>
        <v>487.67840332000611</v>
      </c>
      <c r="E71" s="7"/>
      <c r="F71" s="7"/>
      <c r="G71" s="7"/>
    </row>
    <row r="72" spans="1:7" ht="27.6" thickBot="1">
      <c r="A72" s="45">
        <v>8</v>
      </c>
      <c r="B72" s="45" t="s">
        <v>59</v>
      </c>
      <c r="C72" s="45" t="s">
        <v>60</v>
      </c>
      <c r="D72" s="46">
        <v>8</v>
      </c>
      <c r="E72" s="7"/>
      <c r="F72" s="7"/>
      <c r="G72" s="7"/>
    </row>
    <row r="73" spans="1:7">
      <c r="A73" s="60">
        <v>9</v>
      </c>
      <c r="B73" s="60" t="s">
        <v>61</v>
      </c>
      <c r="C73" s="28" t="s">
        <v>62</v>
      </c>
      <c r="D73" s="62">
        <f>D72*D71</f>
        <v>3901.4272265600489</v>
      </c>
      <c r="E73" s="7"/>
      <c r="F73" s="7"/>
      <c r="G73" s="7"/>
    </row>
    <row r="74" spans="1:7">
      <c r="A74" s="61"/>
      <c r="B74" s="61"/>
      <c r="C74" s="28" t="s">
        <v>63</v>
      </c>
      <c r="D74" s="63"/>
      <c r="E74" s="7"/>
      <c r="F74" s="7"/>
      <c r="G74" s="7"/>
    </row>
    <row r="75" spans="1:7" ht="28.2">
      <c r="A75" s="55">
        <v>10</v>
      </c>
      <c r="B75" s="31" t="s">
        <v>64</v>
      </c>
      <c r="C75" s="31" t="s">
        <v>50</v>
      </c>
      <c r="D75" s="32">
        <v>800</v>
      </c>
      <c r="E75" s="7"/>
      <c r="F75" s="7"/>
      <c r="G75" s="7"/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4" tint="-0.249977111117893"/>
  </sheetPr>
  <dimension ref="A1:G75"/>
  <sheetViews>
    <sheetView topLeftCell="A46" workbookViewId="0">
      <selection activeCell="C52" sqref="C52"/>
    </sheetView>
  </sheetViews>
  <sheetFormatPr defaultRowHeight="14.4"/>
  <cols>
    <col min="1" max="1" width="16.5546875" customWidth="1"/>
    <col min="2" max="2" width="24.6640625" customWidth="1"/>
    <col min="3" max="8" width="16.5546875" customWidth="1"/>
  </cols>
  <sheetData>
    <row r="1" spans="1:7" ht="21">
      <c r="A1" s="7"/>
      <c r="B1" s="34" t="s">
        <v>72</v>
      </c>
      <c r="C1" s="34"/>
      <c r="D1" s="34"/>
      <c r="E1" s="7"/>
      <c r="F1" s="7"/>
      <c r="G1" s="7"/>
    </row>
    <row r="2" spans="1:7" ht="22.8">
      <c r="A2" s="36" t="s">
        <v>0</v>
      </c>
      <c r="B2" s="53"/>
      <c r="C2" s="53"/>
      <c r="D2" s="53"/>
      <c r="E2" s="53"/>
      <c r="F2" s="53"/>
      <c r="G2" s="53"/>
    </row>
    <row r="3" spans="1:7">
      <c r="A3" s="1"/>
      <c r="B3" s="7"/>
      <c r="C3" s="7"/>
      <c r="D3" s="7"/>
      <c r="E3" s="7"/>
      <c r="F3" s="7"/>
      <c r="G3" s="7"/>
    </row>
    <row r="4" spans="1:7">
      <c r="A4" s="1"/>
      <c r="B4" s="7"/>
      <c r="C4" s="7"/>
      <c r="D4" s="7"/>
      <c r="E4" s="7"/>
      <c r="F4" s="7"/>
      <c r="G4" s="7"/>
    </row>
    <row r="5" spans="1:7">
      <c r="A5" s="52" t="s">
        <v>1</v>
      </c>
      <c r="B5" s="7"/>
      <c r="C5" s="7"/>
      <c r="D5" s="7"/>
      <c r="E5" s="7"/>
      <c r="F5" s="7"/>
      <c r="G5" s="7"/>
    </row>
    <row r="6" spans="1:7">
      <c r="A6" s="33" t="s">
        <v>2</v>
      </c>
      <c r="B6" s="33"/>
      <c r="C6" s="33"/>
      <c r="D6" s="7"/>
      <c r="E6" s="7"/>
      <c r="F6" s="7"/>
      <c r="G6" s="7"/>
    </row>
    <row r="7" spans="1:7">
      <c r="A7" s="33" t="s">
        <v>3</v>
      </c>
      <c r="B7" s="33"/>
      <c r="C7" s="33"/>
      <c r="D7" s="7"/>
      <c r="E7" s="7"/>
      <c r="F7" s="7"/>
      <c r="G7" s="7"/>
    </row>
    <row r="8" spans="1:7" ht="15" thickBot="1">
      <c r="A8" s="52"/>
      <c r="B8" s="7"/>
      <c r="C8" s="7"/>
      <c r="D8" s="7"/>
      <c r="E8" s="7"/>
      <c r="F8" s="7"/>
      <c r="G8" s="7"/>
    </row>
    <row r="9" spans="1:7">
      <c r="A9" s="49" t="s">
        <v>4</v>
      </c>
      <c r="B9" s="60" t="s">
        <v>5</v>
      </c>
      <c r="C9" s="68" t="s">
        <v>6</v>
      </c>
      <c r="D9" s="68" t="s">
        <v>7</v>
      </c>
      <c r="E9" s="68" t="s">
        <v>8</v>
      </c>
      <c r="F9" s="7"/>
      <c r="G9" s="7"/>
    </row>
    <row r="10" spans="1:7" ht="15" thickBot="1">
      <c r="A10" s="50" t="s">
        <v>9</v>
      </c>
      <c r="B10" s="65"/>
      <c r="C10" s="69"/>
      <c r="D10" s="69"/>
      <c r="E10" s="69"/>
      <c r="F10" s="7"/>
      <c r="G10" s="7"/>
    </row>
    <row r="11" spans="1:7" ht="15" thickBot="1">
      <c r="A11" s="50">
        <v>1</v>
      </c>
      <c r="B11" s="50">
        <v>2</v>
      </c>
      <c r="C11" s="50">
        <v>3</v>
      </c>
      <c r="D11" s="50">
        <v>4</v>
      </c>
      <c r="E11" s="47">
        <v>5</v>
      </c>
      <c r="F11" s="7"/>
      <c r="G11" s="7"/>
    </row>
    <row r="12" spans="1:7" ht="15" thickBot="1">
      <c r="A12" s="50" t="s">
        <v>10</v>
      </c>
      <c r="B12" s="50">
        <v>27530.27</v>
      </c>
      <c r="C12" s="50">
        <v>4536</v>
      </c>
      <c r="D12" s="50">
        <v>30</v>
      </c>
      <c r="E12" s="6">
        <f>B12/C12*D12</f>
        <v>182.07850529100531</v>
      </c>
      <c r="F12" s="7"/>
      <c r="G12" s="7"/>
    </row>
    <row r="13" spans="1:7" ht="15" thickBot="1">
      <c r="A13" s="50" t="s">
        <v>30</v>
      </c>
      <c r="B13" s="50" t="s">
        <v>30</v>
      </c>
      <c r="C13" s="50" t="s">
        <v>30</v>
      </c>
      <c r="D13" s="50"/>
      <c r="E13" s="47" t="s">
        <v>30</v>
      </c>
      <c r="F13" s="7"/>
      <c r="G13" s="7"/>
    </row>
    <row r="14" spans="1:7" ht="15" thickBot="1">
      <c r="A14" s="50" t="s">
        <v>11</v>
      </c>
      <c r="B14" s="50" t="s">
        <v>12</v>
      </c>
      <c r="C14" s="50" t="s">
        <v>12</v>
      </c>
      <c r="D14" s="50" t="s">
        <v>12</v>
      </c>
      <c r="E14" s="47"/>
      <c r="F14" s="7"/>
      <c r="G14" s="7"/>
    </row>
    <row r="15" spans="1:7">
      <c r="A15" s="7"/>
      <c r="B15" s="7"/>
      <c r="C15" s="7"/>
      <c r="D15" s="7"/>
      <c r="E15" s="7"/>
      <c r="F15" s="7"/>
      <c r="G15" s="7"/>
    </row>
    <row r="16" spans="1:7">
      <c r="A16" s="7"/>
      <c r="B16" s="7"/>
      <c r="C16" s="7"/>
      <c r="D16" s="7"/>
      <c r="E16" s="7"/>
      <c r="F16" s="7"/>
      <c r="G16" s="7"/>
    </row>
    <row r="17" spans="1:7">
      <c r="A17" s="7"/>
      <c r="B17" s="7"/>
      <c r="C17" s="7"/>
      <c r="D17" s="7"/>
      <c r="E17" s="7"/>
      <c r="F17" s="7"/>
      <c r="G17" s="7"/>
    </row>
    <row r="18" spans="1:7">
      <c r="A18" s="8" t="s">
        <v>1</v>
      </c>
      <c r="B18" s="7"/>
      <c r="C18" s="7"/>
      <c r="D18" s="7"/>
      <c r="E18" s="7"/>
      <c r="F18" s="7"/>
      <c r="G18" s="7"/>
    </row>
    <row r="19" spans="1:7">
      <c r="A19" s="8" t="s">
        <v>13</v>
      </c>
      <c r="B19" s="7"/>
      <c r="C19" s="7"/>
      <c r="D19" s="7"/>
      <c r="E19" s="7"/>
      <c r="F19" s="7"/>
      <c r="G19" s="7"/>
    </row>
    <row r="20" spans="1:7">
      <c r="A20" s="8" t="s">
        <v>14</v>
      </c>
      <c r="B20" s="7"/>
      <c r="C20" s="7"/>
      <c r="D20" s="7"/>
      <c r="E20" s="7"/>
      <c r="F20" s="7"/>
      <c r="G20" s="7"/>
    </row>
    <row r="21" spans="1:7" ht="15" thickBot="1">
      <c r="A21" s="52"/>
      <c r="B21" s="7"/>
      <c r="C21" s="7"/>
      <c r="D21" s="7"/>
      <c r="E21" s="7"/>
      <c r="F21" s="7"/>
      <c r="G21" s="7"/>
    </row>
    <row r="22" spans="1:7" ht="60" customHeight="1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0">
        <v>1</v>
      </c>
      <c r="B23" s="50">
        <v>2</v>
      </c>
      <c r="C23" s="50">
        <v>3</v>
      </c>
      <c r="D23" s="50">
        <v>4</v>
      </c>
      <c r="E23" s="50">
        <v>5</v>
      </c>
      <c r="F23" s="50">
        <v>6</v>
      </c>
      <c r="G23" s="47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  <c r="B30" s="7"/>
      <c r="C30" s="7"/>
      <c r="D30" s="7"/>
      <c r="E30" s="7"/>
      <c r="F30" s="7"/>
      <c r="G30" s="7"/>
    </row>
    <row r="31" spans="1:7">
      <c r="A31" s="7"/>
      <c r="B31" s="7"/>
      <c r="C31" s="7"/>
      <c r="D31" s="7"/>
      <c r="E31" s="7"/>
      <c r="F31" s="7"/>
      <c r="G31" s="7"/>
    </row>
    <row r="32" spans="1:7">
      <c r="A32" s="8" t="s">
        <v>1</v>
      </c>
      <c r="B32" s="7"/>
      <c r="C32" s="7"/>
      <c r="D32" s="7"/>
      <c r="E32" s="7"/>
      <c r="F32" s="7"/>
      <c r="G32" s="7"/>
    </row>
    <row r="33" spans="1:7">
      <c r="A33" s="8" t="s">
        <v>22</v>
      </c>
      <c r="B33" s="7"/>
      <c r="C33" s="7"/>
      <c r="D33" s="7"/>
      <c r="E33" s="7"/>
      <c r="F33" s="7"/>
      <c r="G33" s="7"/>
    </row>
    <row r="34" spans="1:7">
      <c r="A34" s="8" t="s">
        <v>23</v>
      </c>
      <c r="B34" s="7"/>
      <c r="C34" s="7"/>
      <c r="D34" s="7"/>
      <c r="E34" s="7"/>
      <c r="F34" s="7"/>
      <c r="G34" s="7"/>
    </row>
    <row r="35" spans="1:7" ht="15" thickBot="1">
      <c r="A35" s="52"/>
      <c r="B35" s="7"/>
      <c r="C35" s="7"/>
      <c r="D35" s="7"/>
      <c r="E35" s="7"/>
      <c r="F35" s="7"/>
      <c r="G35" s="7"/>
    </row>
    <row r="36" spans="1:7" ht="74.400000000000006" customHeight="1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  <c r="G36" s="7"/>
    </row>
    <row r="37" spans="1:7" ht="15" thickBot="1">
      <c r="A37" s="50">
        <v>1</v>
      </c>
      <c r="B37" s="50">
        <v>2</v>
      </c>
      <c r="C37" s="50">
        <v>3</v>
      </c>
      <c r="D37" s="50">
        <v>4</v>
      </c>
      <c r="E37" s="50">
        <v>5</v>
      </c>
      <c r="F37" s="47">
        <v>6</v>
      </c>
      <c r="G37" s="7"/>
    </row>
    <row r="38" spans="1:7" ht="15" thickBot="1">
      <c r="A38" s="50" t="s">
        <v>30</v>
      </c>
      <c r="B38" s="50" t="s">
        <v>30</v>
      </c>
      <c r="C38" s="50" t="s">
        <v>30</v>
      </c>
      <c r="D38" s="50" t="s">
        <v>30</v>
      </c>
      <c r="E38" s="50" t="s">
        <v>30</v>
      </c>
      <c r="F38" s="47" t="s">
        <v>30</v>
      </c>
      <c r="G38" s="7"/>
    </row>
    <row r="39" spans="1:7" ht="15" thickBot="1">
      <c r="A39" s="50" t="s">
        <v>30</v>
      </c>
      <c r="B39" s="50" t="s">
        <v>30</v>
      </c>
      <c r="C39" s="50" t="s">
        <v>30</v>
      </c>
      <c r="D39" s="50" t="s">
        <v>30</v>
      </c>
      <c r="E39" s="50" t="s">
        <v>30</v>
      </c>
      <c r="F39" s="47" t="s">
        <v>30</v>
      </c>
      <c r="G39" s="7"/>
    </row>
    <row r="40" spans="1:7" ht="15" thickBot="1">
      <c r="A40" s="50" t="s">
        <v>11</v>
      </c>
      <c r="B40" s="50" t="s">
        <v>12</v>
      </c>
      <c r="C40" s="50" t="s">
        <v>12</v>
      </c>
      <c r="D40" s="50" t="s">
        <v>12</v>
      </c>
      <c r="E40" s="50" t="s">
        <v>12</v>
      </c>
      <c r="F40" s="47"/>
      <c r="G40" s="7"/>
    </row>
    <row r="41" spans="1:7">
      <c r="A41" s="19"/>
      <c r="B41" s="7"/>
      <c r="C41" s="7"/>
      <c r="D41" s="7"/>
      <c r="E41" s="7"/>
      <c r="F41" s="7"/>
      <c r="G41" s="7"/>
    </row>
    <row r="42" spans="1:7">
      <c r="A42" s="19"/>
      <c r="B42" s="7"/>
      <c r="C42" s="7"/>
      <c r="D42" s="7"/>
      <c r="E42" s="7"/>
      <c r="F42" s="7"/>
      <c r="G42" s="7"/>
    </row>
    <row r="43" spans="1:7">
      <c r="A43" s="8" t="s">
        <v>1</v>
      </c>
      <c r="B43" s="7"/>
      <c r="C43" s="7"/>
      <c r="D43" s="7"/>
      <c r="E43" s="7"/>
      <c r="F43" s="7"/>
      <c r="G43" s="7"/>
    </row>
    <row r="44" spans="1:7">
      <c r="A44" s="8" t="s">
        <v>31</v>
      </c>
      <c r="B44" s="7"/>
      <c r="C44" s="7"/>
      <c r="D44" s="7"/>
      <c r="E44" s="7"/>
      <c r="F44" s="7"/>
      <c r="G44" s="7"/>
    </row>
    <row r="45" spans="1:7">
      <c r="A45" s="8" t="s">
        <v>32</v>
      </c>
      <c r="B45" s="7"/>
      <c r="C45" s="7"/>
      <c r="D45" s="7"/>
      <c r="E45" s="7"/>
      <c r="F45" s="7"/>
      <c r="G45" s="7"/>
    </row>
    <row r="46" spans="1:7">
      <c r="A46" s="8" t="s">
        <v>33</v>
      </c>
      <c r="B46" s="7"/>
      <c r="C46" s="7"/>
      <c r="D46" s="7"/>
      <c r="E46" s="7"/>
      <c r="F46" s="7"/>
      <c r="G46" s="7"/>
    </row>
    <row r="47" spans="1:7" ht="15" thickBot="1">
      <c r="A47" s="52"/>
      <c r="B47" s="7"/>
      <c r="C47" s="7"/>
      <c r="D47" s="7"/>
      <c r="E47" s="7"/>
      <c r="F47" s="7"/>
      <c r="G47" s="7"/>
    </row>
    <row r="48" spans="1:7">
      <c r="A48" s="49" t="s">
        <v>34</v>
      </c>
      <c r="B48" s="70" t="s">
        <v>35</v>
      </c>
      <c r="C48" s="72" t="s">
        <v>36</v>
      </c>
      <c r="D48" s="54"/>
      <c r="E48" s="7"/>
      <c r="F48" s="7"/>
      <c r="G48" s="7"/>
    </row>
    <row r="49" spans="1:7" ht="15" thickBot="1">
      <c r="A49" s="50" t="s">
        <v>37</v>
      </c>
      <c r="B49" s="71"/>
      <c r="C49" s="72"/>
      <c r="D49" s="54"/>
      <c r="E49" s="7"/>
      <c r="F49" s="7"/>
      <c r="G49" s="7"/>
    </row>
    <row r="50" spans="1:7" ht="21" customHeight="1" thickBot="1">
      <c r="A50" s="50">
        <v>1</v>
      </c>
      <c r="B50" s="50" t="s">
        <v>65</v>
      </c>
      <c r="C50" s="11">
        <f>B12*12</f>
        <v>330363.24</v>
      </c>
      <c r="D50" s="21"/>
      <c r="E50" s="7"/>
      <c r="F50" s="7"/>
      <c r="G50" s="7"/>
    </row>
    <row r="51" spans="1:7" ht="39.6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  <c r="E51" s="7"/>
      <c r="F51" s="7"/>
      <c r="G51" s="7"/>
    </row>
    <row r="52" spans="1:7" ht="51" customHeight="1" thickBot="1">
      <c r="A52" s="50">
        <v>3</v>
      </c>
      <c r="B52" s="50" t="s">
        <v>39</v>
      </c>
      <c r="C52" s="11">
        <v>52246.68</v>
      </c>
      <c r="D52" s="21" t="s">
        <v>68</v>
      </c>
      <c r="E52" s="7"/>
      <c r="F52" s="7"/>
      <c r="G52" s="7"/>
    </row>
    <row r="53" spans="1:7" ht="41.4" customHeight="1" thickBot="1">
      <c r="A53" s="50">
        <v>4</v>
      </c>
      <c r="B53" s="50" t="s">
        <v>40</v>
      </c>
      <c r="C53" s="11">
        <v>7884154.0300000003</v>
      </c>
      <c r="D53" s="21" t="s">
        <v>71</v>
      </c>
      <c r="E53" s="7"/>
      <c r="F53" s="7"/>
      <c r="G53" s="7"/>
    </row>
    <row r="54" spans="1:7" ht="31.8" customHeight="1" thickBot="1">
      <c r="A54" s="50">
        <v>5</v>
      </c>
      <c r="B54" s="50" t="s">
        <v>41</v>
      </c>
      <c r="C54" s="25">
        <f>(C50+C51+C52)/C53</f>
        <v>1.2319969552903318</v>
      </c>
      <c r="D54" s="21"/>
      <c r="E54" s="7"/>
      <c r="F54" s="7"/>
      <c r="G54" s="7"/>
    </row>
    <row r="55" spans="1:7" ht="56.4" customHeight="1" thickBot="1">
      <c r="A55" s="50">
        <v>6</v>
      </c>
      <c r="B55" s="50" t="s">
        <v>42</v>
      </c>
      <c r="C55" s="13">
        <f>E12</f>
        <v>182.07850529100531</v>
      </c>
      <c r="D55" s="21"/>
      <c r="E55" s="7"/>
      <c r="F55" s="7"/>
      <c r="G55" s="7"/>
    </row>
    <row r="56" spans="1:7" ht="23.4" customHeight="1" thickBot="1">
      <c r="A56" s="50">
        <v>7</v>
      </c>
      <c r="B56" s="50" t="s">
        <v>43</v>
      </c>
      <c r="C56" s="13">
        <f>C55*C54</f>
        <v>224.32016414233311</v>
      </c>
      <c r="D56" s="21"/>
      <c r="E56" s="7"/>
      <c r="F56" s="7"/>
      <c r="G56" s="7"/>
    </row>
    <row r="57" spans="1:7">
      <c r="A57" s="7"/>
      <c r="B57" s="7"/>
      <c r="C57" s="7"/>
      <c r="D57" s="7"/>
      <c r="E57" s="7"/>
      <c r="F57" s="7"/>
      <c r="G57" s="7"/>
    </row>
    <row r="58" spans="1:7">
      <c r="A58" s="7"/>
      <c r="B58" s="7"/>
      <c r="C58" s="7"/>
      <c r="D58" s="7"/>
      <c r="E58" s="7"/>
      <c r="F58" s="7"/>
      <c r="G58" s="7"/>
    </row>
    <row r="59" spans="1:7">
      <c r="A59" s="8" t="s">
        <v>1</v>
      </c>
      <c r="B59" s="7"/>
      <c r="C59" s="7"/>
      <c r="D59" s="7"/>
      <c r="E59" s="7"/>
      <c r="F59" s="7"/>
      <c r="G59" s="7"/>
    </row>
    <row r="60" spans="1:7">
      <c r="A60" s="8" t="s">
        <v>44</v>
      </c>
      <c r="B60" s="7"/>
      <c r="C60" s="7"/>
      <c r="D60" s="7"/>
      <c r="E60" s="7"/>
      <c r="F60" s="7"/>
      <c r="G60" s="7"/>
    </row>
    <row r="61" spans="1:7" ht="15" thickBot="1">
      <c r="A61" s="73" t="s">
        <v>69</v>
      </c>
      <c r="B61" s="73"/>
      <c r="C61" s="73"/>
      <c r="D61" s="73"/>
      <c r="E61" s="73"/>
      <c r="F61" s="73"/>
      <c r="G61" s="73"/>
    </row>
    <row r="62" spans="1:7">
      <c r="A62" s="49" t="s">
        <v>45</v>
      </c>
      <c r="B62" s="60" t="s">
        <v>35</v>
      </c>
      <c r="C62" s="49" t="s">
        <v>46</v>
      </c>
      <c r="D62" s="60" t="s">
        <v>47</v>
      </c>
      <c r="E62" s="7"/>
      <c r="F62" s="7"/>
      <c r="G62" s="7"/>
    </row>
    <row r="63" spans="1:7" ht="15.6" customHeight="1" thickBot="1">
      <c r="A63" s="50" t="s">
        <v>37</v>
      </c>
      <c r="B63" s="65"/>
      <c r="C63" s="50" t="s">
        <v>48</v>
      </c>
      <c r="D63" s="65"/>
      <c r="E63" s="7"/>
      <c r="F63" s="7"/>
      <c r="G63" s="7"/>
    </row>
    <row r="64" spans="1:7" ht="38.4" customHeight="1" thickBot="1">
      <c r="A64" s="50">
        <v>1</v>
      </c>
      <c r="B64" s="50" t="s">
        <v>49</v>
      </c>
      <c r="C64" s="50" t="s">
        <v>50</v>
      </c>
      <c r="D64" s="48">
        <f>E12</f>
        <v>182.07850529100531</v>
      </c>
      <c r="E64" s="7"/>
      <c r="F64" s="7"/>
      <c r="G64" s="7"/>
    </row>
    <row r="65" spans="1:7" ht="33" customHeight="1" thickBot="1">
      <c r="A65" s="50">
        <v>2</v>
      </c>
      <c r="B65" s="50" t="s">
        <v>51</v>
      </c>
      <c r="C65" s="50" t="s">
        <v>50</v>
      </c>
      <c r="D65" s="48">
        <f>G29</f>
        <v>0</v>
      </c>
      <c r="E65" s="7"/>
      <c r="F65" s="7"/>
      <c r="G65" s="7"/>
    </row>
    <row r="66" spans="1:7" ht="31.2" customHeight="1">
      <c r="A66" s="60">
        <v>3</v>
      </c>
      <c r="B66" s="28" t="s">
        <v>52</v>
      </c>
      <c r="C66" s="60" t="s">
        <v>50</v>
      </c>
      <c r="D66" s="66">
        <v>0</v>
      </c>
      <c r="E66" s="7"/>
      <c r="F66" s="7"/>
      <c r="G66" s="7"/>
    </row>
    <row r="67" spans="1:7" ht="33.6" customHeight="1" thickBot="1">
      <c r="A67" s="65"/>
      <c r="B67" s="50" t="s">
        <v>53</v>
      </c>
      <c r="C67" s="65"/>
      <c r="D67" s="67"/>
      <c r="E67" s="7"/>
      <c r="F67" s="7"/>
      <c r="G67" s="7"/>
    </row>
    <row r="68" spans="1:7" ht="40.799999999999997" customHeight="1" thickBot="1">
      <c r="A68" s="50">
        <v>4</v>
      </c>
      <c r="B68" s="50" t="s">
        <v>54</v>
      </c>
      <c r="C68" s="50" t="s">
        <v>50</v>
      </c>
      <c r="D68" s="48">
        <f>C56</f>
        <v>224.32016414233311</v>
      </c>
      <c r="E68" s="7"/>
      <c r="F68" s="7"/>
      <c r="G68" s="7"/>
    </row>
    <row r="69" spans="1:7" ht="22.8" customHeight="1" thickBot="1">
      <c r="A69" s="50">
        <v>5</v>
      </c>
      <c r="B69" s="50" t="s">
        <v>55</v>
      </c>
      <c r="C69" s="50" t="s">
        <v>50</v>
      </c>
      <c r="D69" s="48">
        <f>D68+D66+D65+D64</f>
        <v>406.39866943333845</v>
      </c>
      <c r="E69" s="7"/>
      <c r="F69" s="7"/>
      <c r="G69" s="7"/>
    </row>
    <row r="70" spans="1:7" ht="16.8" customHeight="1" thickBot="1">
      <c r="A70" s="50">
        <v>6</v>
      </c>
      <c r="B70" s="50" t="s">
        <v>56</v>
      </c>
      <c r="C70" s="50" t="s">
        <v>57</v>
      </c>
      <c r="D70" s="39">
        <f>D69*20%</f>
        <v>81.279733886667699</v>
      </c>
      <c r="E70" s="7"/>
      <c r="F70" s="7"/>
      <c r="G70" s="7"/>
    </row>
    <row r="71" spans="1:7" ht="25.8" customHeight="1" thickBot="1">
      <c r="A71" s="50">
        <v>7</v>
      </c>
      <c r="B71" s="50" t="s">
        <v>58</v>
      </c>
      <c r="C71" s="50" t="s">
        <v>50</v>
      </c>
      <c r="D71" s="29">
        <f>D69*1.2</f>
        <v>487.67840332000611</v>
      </c>
      <c r="E71" s="7"/>
      <c r="F71" s="7"/>
      <c r="G71" s="7"/>
    </row>
    <row r="72" spans="1:7" ht="27.6" customHeight="1" thickBot="1">
      <c r="A72" s="50">
        <v>8</v>
      </c>
      <c r="B72" s="50" t="s">
        <v>59</v>
      </c>
      <c r="C72" s="50" t="s">
        <v>60</v>
      </c>
      <c r="D72" s="51">
        <v>4</v>
      </c>
      <c r="E72" s="7"/>
      <c r="F72" s="7"/>
      <c r="G72" s="7"/>
    </row>
    <row r="73" spans="1:7">
      <c r="A73" s="60">
        <v>9</v>
      </c>
      <c r="B73" s="60" t="s">
        <v>61</v>
      </c>
      <c r="C73" s="28" t="s">
        <v>62</v>
      </c>
      <c r="D73" s="62">
        <f>D72*D71</f>
        <v>1950.7136132800244</v>
      </c>
      <c r="E73" s="7"/>
      <c r="F73" s="7"/>
      <c r="G73" s="7"/>
    </row>
    <row r="74" spans="1:7" ht="16.8" customHeight="1">
      <c r="A74" s="61"/>
      <c r="B74" s="61"/>
      <c r="C74" s="28" t="s">
        <v>63</v>
      </c>
      <c r="D74" s="63"/>
      <c r="E74" s="7"/>
      <c r="F74" s="7"/>
      <c r="G74" s="7"/>
    </row>
    <row r="75" spans="1:7" ht="25.8" customHeight="1">
      <c r="A75" s="55">
        <v>10</v>
      </c>
      <c r="B75" s="31" t="s">
        <v>64</v>
      </c>
      <c r="C75" s="31" t="s">
        <v>50</v>
      </c>
      <c r="D75" s="32">
        <v>500</v>
      </c>
      <c r="E75" s="7"/>
      <c r="F75" s="7"/>
      <c r="G75" s="7"/>
    </row>
  </sheetData>
  <mergeCells count="15">
    <mergeCell ref="B9:B10"/>
    <mergeCell ref="C9:C10"/>
    <mergeCell ref="D9:D10"/>
    <mergeCell ref="E9:E10"/>
    <mergeCell ref="B48:B49"/>
    <mergeCell ref="C48:C49"/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G75"/>
  <sheetViews>
    <sheetView topLeftCell="A41" workbookViewId="0">
      <selection activeCell="C52" sqref="C52"/>
    </sheetView>
  </sheetViews>
  <sheetFormatPr defaultRowHeight="14.4"/>
  <cols>
    <col min="1" max="1" width="16.5546875" customWidth="1"/>
    <col min="2" max="2" width="24.6640625" customWidth="1"/>
    <col min="3" max="3" width="16.5546875" customWidth="1"/>
    <col min="4" max="7" width="17.77734375" customWidth="1"/>
  </cols>
  <sheetData>
    <row r="1" spans="1:7" ht="21">
      <c r="B1" s="34" t="s">
        <v>72</v>
      </c>
      <c r="C1" s="35"/>
      <c r="D1" s="35"/>
    </row>
    <row r="2" spans="1:7" ht="23.4">
      <c r="A2" s="36" t="s">
        <v>0</v>
      </c>
      <c r="B2" s="37"/>
      <c r="C2" s="37"/>
      <c r="D2" s="37"/>
      <c r="E2" s="37"/>
      <c r="F2" s="37"/>
      <c r="G2" s="37"/>
    </row>
    <row r="3" spans="1:7">
      <c r="A3" s="1"/>
    </row>
    <row r="4" spans="1:7">
      <c r="A4" s="1"/>
    </row>
    <row r="5" spans="1:7">
      <c r="A5" s="52" t="s">
        <v>1</v>
      </c>
    </row>
    <row r="6" spans="1:7">
      <c r="A6" s="33" t="s">
        <v>2</v>
      </c>
      <c r="B6" s="33"/>
      <c r="C6" s="33"/>
    </row>
    <row r="7" spans="1:7">
      <c r="A7" s="33" t="s">
        <v>3</v>
      </c>
      <c r="B7" s="33"/>
      <c r="C7" s="33"/>
    </row>
    <row r="8" spans="1:7" ht="15" thickBot="1">
      <c r="A8" s="52"/>
      <c r="B8" s="40"/>
    </row>
    <row r="9" spans="1:7" ht="27">
      <c r="A9" s="57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7" ht="40.799999999999997" thickBot="1">
      <c r="A10" s="58" t="s">
        <v>9</v>
      </c>
      <c r="B10" s="65"/>
      <c r="C10" s="69"/>
      <c r="D10" s="69"/>
      <c r="E10" s="69"/>
    </row>
    <row r="11" spans="1:7" ht="15" thickBot="1">
      <c r="A11" s="58">
        <v>1</v>
      </c>
      <c r="B11" s="58">
        <v>2</v>
      </c>
      <c r="C11" s="58">
        <v>3</v>
      </c>
      <c r="D11" s="58">
        <v>4</v>
      </c>
      <c r="E11" s="56">
        <v>5</v>
      </c>
    </row>
    <row r="12" spans="1:7" ht="17.399999999999999" customHeight="1" thickBot="1">
      <c r="A12" s="58" t="s">
        <v>10</v>
      </c>
      <c r="B12" s="58">
        <v>25817.85</v>
      </c>
      <c r="C12" s="58">
        <v>2268</v>
      </c>
      <c r="D12" s="58">
        <v>15</v>
      </c>
      <c r="E12" s="6">
        <f>B12/C12*D12</f>
        <v>170.7529761904762</v>
      </c>
    </row>
    <row r="13" spans="1:7" ht="15" thickBot="1">
      <c r="A13" s="58" t="s">
        <v>30</v>
      </c>
      <c r="B13" s="58" t="s">
        <v>30</v>
      </c>
      <c r="C13" s="58" t="s">
        <v>30</v>
      </c>
      <c r="D13" s="58" t="s">
        <v>30</v>
      </c>
      <c r="E13" s="56" t="s">
        <v>30</v>
      </c>
    </row>
    <row r="14" spans="1:7" ht="15" thickBot="1">
      <c r="A14" s="58" t="s">
        <v>11</v>
      </c>
      <c r="B14" s="58" t="s">
        <v>12</v>
      </c>
      <c r="C14" s="58" t="s">
        <v>12</v>
      </c>
      <c r="D14" s="58" t="s">
        <v>12</v>
      </c>
      <c r="E14" s="56"/>
    </row>
    <row r="15" spans="1:7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52"/>
      <c r="B21" s="40"/>
    </row>
    <row r="22" spans="1:7" ht="106.8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8">
        <v>1</v>
      </c>
      <c r="B23" s="58">
        <v>2</v>
      </c>
      <c r="C23" s="58">
        <v>3</v>
      </c>
      <c r="D23" s="58">
        <v>4</v>
      </c>
      <c r="E23" s="58">
        <v>5</v>
      </c>
      <c r="F23" s="58">
        <v>6</v>
      </c>
      <c r="G23" s="56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52"/>
      <c r="B35" s="40"/>
    </row>
    <row r="36" spans="1:6" ht="120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58">
        <v>1</v>
      </c>
      <c r="B37" s="58">
        <v>2</v>
      </c>
      <c r="C37" s="58">
        <v>3</v>
      </c>
      <c r="D37" s="58">
        <v>4</v>
      </c>
      <c r="E37" s="58">
        <v>5</v>
      </c>
      <c r="F37" s="56">
        <v>6</v>
      </c>
    </row>
    <row r="38" spans="1:6" ht="15" thickBot="1">
      <c r="A38" s="58" t="s">
        <v>30</v>
      </c>
      <c r="B38" s="58" t="s">
        <v>30</v>
      </c>
      <c r="C38" s="58" t="s">
        <v>30</v>
      </c>
      <c r="D38" s="58" t="s">
        <v>30</v>
      </c>
      <c r="E38" s="58" t="s">
        <v>30</v>
      </c>
      <c r="F38" s="56" t="s">
        <v>30</v>
      </c>
    </row>
    <row r="39" spans="1:6" ht="15" thickBot="1">
      <c r="A39" s="58" t="s">
        <v>30</v>
      </c>
      <c r="B39" s="58" t="s">
        <v>30</v>
      </c>
      <c r="C39" s="58" t="s">
        <v>30</v>
      </c>
      <c r="D39" s="58" t="s">
        <v>30</v>
      </c>
      <c r="E39" s="58" t="s">
        <v>30</v>
      </c>
      <c r="F39" s="56" t="s">
        <v>30</v>
      </c>
    </row>
    <row r="40" spans="1:6" ht="15" thickBot="1">
      <c r="A40" s="58" t="s">
        <v>11</v>
      </c>
      <c r="B40" s="58" t="s">
        <v>12</v>
      </c>
      <c r="C40" s="58" t="s">
        <v>12</v>
      </c>
      <c r="D40" s="58" t="s">
        <v>12</v>
      </c>
      <c r="E40" s="58" t="s">
        <v>12</v>
      </c>
      <c r="F40" s="56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52"/>
      <c r="B47" s="40" t="s">
        <v>74</v>
      </c>
    </row>
    <row r="48" spans="1:6">
      <c r="A48" s="57" t="s">
        <v>34</v>
      </c>
      <c r="B48" s="70" t="s">
        <v>35</v>
      </c>
      <c r="C48" s="72" t="s">
        <v>36</v>
      </c>
      <c r="D48" s="20"/>
    </row>
    <row r="49" spans="1:7" ht="15" thickBot="1">
      <c r="A49" s="58" t="s">
        <v>37</v>
      </c>
      <c r="B49" s="71"/>
      <c r="C49" s="72"/>
      <c r="D49" s="20"/>
    </row>
    <row r="50" spans="1:7" ht="30" customHeight="1" thickBot="1">
      <c r="A50" s="58">
        <v>1</v>
      </c>
      <c r="B50" s="58" t="s">
        <v>65</v>
      </c>
      <c r="C50" s="11">
        <f>B12*12</f>
        <v>309814.19999999995</v>
      </c>
      <c r="D50" s="21"/>
    </row>
    <row r="51" spans="1:7" ht="53.4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69.599999999999994" customHeight="1" thickBot="1">
      <c r="A52" s="58">
        <v>3</v>
      </c>
      <c r="B52" s="58" t="s">
        <v>39</v>
      </c>
      <c r="C52" s="11">
        <v>52245.68</v>
      </c>
      <c r="D52" s="21" t="s">
        <v>68</v>
      </c>
    </row>
    <row r="53" spans="1:7" ht="55.8" customHeight="1" thickBot="1">
      <c r="A53" s="58">
        <v>4</v>
      </c>
      <c r="B53" s="58" t="s">
        <v>40</v>
      </c>
      <c r="C53" s="11">
        <v>10284744.279999999</v>
      </c>
      <c r="D53" s="21" t="s">
        <v>71</v>
      </c>
    </row>
    <row r="54" spans="1:7" ht="29.4" customHeight="1" thickBot="1">
      <c r="A54" s="58">
        <v>5</v>
      </c>
      <c r="B54" s="58" t="s">
        <v>41</v>
      </c>
      <c r="C54" s="25">
        <f>(C50+C51+C52)/C53</f>
        <v>0.94243507238665147</v>
      </c>
      <c r="D54" s="21"/>
    </row>
    <row r="55" spans="1:7" ht="61.8" customHeight="1" thickBot="1">
      <c r="A55" s="58">
        <v>6</v>
      </c>
      <c r="B55" s="58" t="s">
        <v>42</v>
      </c>
      <c r="C55" s="13">
        <f>E12</f>
        <v>170.7529761904762</v>
      </c>
      <c r="D55" s="21"/>
    </row>
    <row r="56" spans="1:7" ht="27" customHeight="1" thickBot="1">
      <c r="A56" s="58">
        <v>7</v>
      </c>
      <c r="B56" s="58" t="s">
        <v>43</v>
      </c>
      <c r="C56" s="13">
        <f>C55*C54</f>
        <v>160.92359347630762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74</v>
      </c>
      <c r="B61" s="64"/>
      <c r="C61" s="64"/>
      <c r="D61" s="64"/>
      <c r="E61" s="64"/>
      <c r="F61" s="64"/>
      <c r="G61" s="64"/>
    </row>
    <row r="62" spans="1:7">
      <c r="A62" s="57" t="s">
        <v>45</v>
      </c>
      <c r="B62" s="60" t="s">
        <v>35</v>
      </c>
      <c r="C62" s="57" t="s">
        <v>46</v>
      </c>
      <c r="D62" s="60" t="s">
        <v>47</v>
      </c>
    </row>
    <row r="63" spans="1:7" ht="16.8" customHeight="1" thickBot="1">
      <c r="A63" s="58" t="s">
        <v>37</v>
      </c>
      <c r="B63" s="65"/>
      <c r="C63" s="58" t="s">
        <v>48</v>
      </c>
      <c r="D63" s="65"/>
    </row>
    <row r="64" spans="1:7" ht="28.2" customHeight="1" thickBot="1">
      <c r="A64" s="58">
        <v>1</v>
      </c>
      <c r="B64" s="58" t="s">
        <v>49</v>
      </c>
      <c r="C64" s="58" t="s">
        <v>50</v>
      </c>
      <c r="D64" s="48">
        <f>E12</f>
        <v>170.7529761904762</v>
      </c>
    </row>
    <row r="65" spans="1:4" ht="30" customHeight="1" thickBot="1">
      <c r="A65" s="58">
        <v>2</v>
      </c>
      <c r="B65" s="58" t="s">
        <v>51</v>
      </c>
      <c r="C65" s="58" t="s">
        <v>50</v>
      </c>
      <c r="D65" s="48">
        <f>G29</f>
        <v>0</v>
      </c>
    </row>
    <row r="66" spans="1:4" ht="28.8" customHeight="1">
      <c r="A66" s="60">
        <v>3</v>
      </c>
      <c r="B66" s="28" t="s">
        <v>52</v>
      </c>
      <c r="C66" s="60" t="s">
        <v>50</v>
      </c>
      <c r="D66" s="66">
        <v>0</v>
      </c>
    </row>
    <row r="67" spans="1:4" ht="26.4" customHeight="1" thickBot="1">
      <c r="A67" s="65"/>
      <c r="B67" s="58" t="s">
        <v>53</v>
      </c>
      <c r="C67" s="65"/>
      <c r="D67" s="67"/>
    </row>
    <row r="68" spans="1:4" ht="32.4" customHeight="1" thickBot="1">
      <c r="A68" s="58">
        <v>4</v>
      </c>
      <c r="B68" s="58" t="s">
        <v>54</v>
      </c>
      <c r="C68" s="58" t="s">
        <v>50</v>
      </c>
      <c r="D68" s="48">
        <f>C56</f>
        <v>160.92359347630762</v>
      </c>
    </row>
    <row r="69" spans="1:4" ht="21" customHeight="1" thickBot="1">
      <c r="A69" s="58">
        <v>5</v>
      </c>
      <c r="B69" s="58" t="s">
        <v>55</v>
      </c>
      <c r="C69" s="58" t="s">
        <v>50</v>
      </c>
      <c r="D69" s="48">
        <f>D68+D66+D65+D64</f>
        <v>331.67656966678385</v>
      </c>
    </row>
    <row r="70" spans="1:4" ht="22.8" customHeight="1" thickBot="1">
      <c r="A70" s="58">
        <v>6</v>
      </c>
      <c r="B70" s="58" t="s">
        <v>56</v>
      </c>
      <c r="C70" s="58" t="s">
        <v>57</v>
      </c>
      <c r="D70" s="39">
        <f>D69*20%</f>
        <v>66.335313933356773</v>
      </c>
    </row>
    <row r="71" spans="1:4" ht="23.4" customHeight="1" thickBot="1">
      <c r="A71" s="58">
        <v>7</v>
      </c>
      <c r="B71" s="58" t="s">
        <v>58</v>
      </c>
      <c r="C71" s="58" t="s">
        <v>50</v>
      </c>
      <c r="D71" s="29">
        <f>D69*1.2</f>
        <v>398.01188360014061</v>
      </c>
    </row>
    <row r="72" spans="1:4" ht="36" customHeight="1" thickBot="1">
      <c r="A72" s="58">
        <v>8</v>
      </c>
      <c r="B72" s="58" t="s">
        <v>59</v>
      </c>
      <c r="C72" s="58" t="s">
        <v>60</v>
      </c>
      <c r="D72" s="59">
        <v>4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1592.0475344005624</v>
      </c>
    </row>
    <row r="74" spans="1:4" ht="16.2" customHeight="1">
      <c r="A74" s="61"/>
      <c r="B74" s="61"/>
      <c r="C74" s="28" t="s">
        <v>63</v>
      </c>
      <c r="D74" s="63"/>
    </row>
    <row r="75" spans="1:4" ht="33" customHeight="1">
      <c r="A75" s="30">
        <v>10</v>
      </c>
      <c r="B75" s="31" t="s">
        <v>64</v>
      </c>
      <c r="C75" s="31" t="s">
        <v>50</v>
      </c>
      <c r="D75" s="32">
        <v>500</v>
      </c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9" tint="0.39997558519241921"/>
  </sheetPr>
  <dimension ref="A1:G75"/>
  <sheetViews>
    <sheetView topLeftCell="A46" workbookViewId="0">
      <selection activeCell="E54" sqref="E54"/>
    </sheetView>
  </sheetViews>
  <sheetFormatPr defaultRowHeight="14.4"/>
  <cols>
    <col min="1" max="1" width="16.5546875" customWidth="1"/>
    <col min="2" max="2" width="24.5546875" customWidth="1"/>
    <col min="3" max="3" width="16.5546875" customWidth="1"/>
    <col min="4" max="5" width="14.88671875" customWidth="1"/>
    <col min="6" max="7" width="15.44140625" customWidth="1"/>
  </cols>
  <sheetData>
    <row r="1" spans="1:7" ht="21">
      <c r="B1" s="34" t="s">
        <v>72</v>
      </c>
      <c r="C1" s="35"/>
      <c r="D1" s="35"/>
    </row>
    <row r="2" spans="1:7" ht="23.4">
      <c r="A2" s="36" t="s">
        <v>0</v>
      </c>
      <c r="B2" s="37"/>
      <c r="C2" s="37"/>
      <c r="D2" s="37"/>
      <c r="E2" s="37"/>
      <c r="F2" s="37"/>
      <c r="G2" s="37"/>
    </row>
    <row r="3" spans="1:7">
      <c r="A3" s="1"/>
    </row>
    <row r="4" spans="1:7">
      <c r="A4" s="1"/>
    </row>
    <row r="5" spans="1:7">
      <c r="A5" s="52" t="s">
        <v>1</v>
      </c>
    </row>
    <row r="6" spans="1:7">
      <c r="A6" s="33" t="s">
        <v>2</v>
      </c>
      <c r="B6" s="33"/>
      <c r="C6" s="33"/>
    </row>
    <row r="7" spans="1:7">
      <c r="A7" s="33" t="s">
        <v>3</v>
      </c>
      <c r="B7" s="33"/>
      <c r="C7" s="33"/>
    </row>
    <row r="8" spans="1:7" ht="15" thickBot="1">
      <c r="A8" s="52"/>
      <c r="B8" s="40"/>
    </row>
    <row r="9" spans="1:7" ht="27">
      <c r="A9" s="57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7" ht="40.799999999999997" thickBot="1">
      <c r="A10" s="58" t="s">
        <v>9</v>
      </c>
      <c r="B10" s="65"/>
      <c r="C10" s="69"/>
      <c r="D10" s="69"/>
      <c r="E10" s="69"/>
    </row>
    <row r="11" spans="1:7" ht="15" thickBot="1">
      <c r="A11" s="58">
        <v>1</v>
      </c>
      <c r="B11" s="58">
        <v>2</v>
      </c>
      <c r="C11" s="58">
        <v>3</v>
      </c>
      <c r="D11" s="58">
        <v>4</v>
      </c>
      <c r="E11" s="56">
        <v>5</v>
      </c>
    </row>
    <row r="12" spans="1:7" ht="15" thickBot="1">
      <c r="A12" s="58" t="s">
        <v>10</v>
      </c>
      <c r="B12" s="58">
        <v>28832.97</v>
      </c>
      <c r="C12" s="58">
        <v>6048</v>
      </c>
      <c r="D12" s="58">
        <v>40</v>
      </c>
      <c r="E12" s="6">
        <f>B12/C12*D12</f>
        <v>190.69424603174605</v>
      </c>
    </row>
    <row r="13" spans="1:7" ht="15" thickBot="1">
      <c r="A13" s="58" t="s">
        <v>30</v>
      </c>
      <c r="B13" s="58" t="s">
        <v>30</v>
      </c>
      <c r="C13" s="58" t="s">
        <v>30</v>
      </c>
      <c r="D13" s="58" t="s">
        <v>30</v>
      </c>
      <c r="E13" s="56" t="s">
        <v>30</v>
      </c>
    </row>
    <row r="14" spans="1:7" ht="15" thickBot="1">
      <c r="A14" s="58" t="s">
        <v>11</v>
      </c>
      <c r="B14" s="58" t="s">
        <v>12</v>
      </c>
      <c r="C14" s="58" t="s">
        <v>12</v>
      </c>
      <c r="D14" s="58" t="s">
        <v>12</v>
      </c>
      <c r="E14" s="56"/>
    </row>
    <row r="15" spans="1:7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52"/>
      <c r="B21" s="40"/>
    </row>
    <row r="22" spans="1:7" ht="106.8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8">
        <v>1</v>
      </c>
      <c r="B23" s="58">
        <v>2</v>
      </c>
      <c r="C23" s="58">
        <v>3</v>
      </c>
      <c r="D23" s="58">
        <v>4</v>
      </c>
      <c r="E23" s="58">
        <v>5</v>
      </c>
      <c r="F23" s="58">
        <v>6</v>
      </c>
      <c r="G23" s="56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52"/>
      <c r="B35" s="40"/>
    </row>
    <row r="36" spans="1:6" ht="120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58">
        <v>1</v>
      </c>
      <c r="B37" s="58">
        <v>2</v>
      </c>
      <c r="C37" s="58">
        <v>3</v>
      </c>
      <c r="D37" s="58">
        <v>4</v>
      </c>
      <c r="E37" s="58">
        <v>5</v>
      </c>
      <c r="F37" s="56">
        <v>6</v>
      </c>
    </row>
    <row r="38" spans="1:6" ht="15" thickBot="1">
      <c r="A38" s="58" t="s">
        <v>30</v>
      </c>
      <c r="B38" s="58" t="s">
        <v>30</v>
      </c>
      <c r="C38" s="58" t="s">
        <v>30</v>
      </c>
      <c r="D38" s="58" t="s">
        <v>30</v>
      </c>
      <c r="E38" s="58" t="s">
        <v>30</v>
      </c>
      <c r="F38" s="56" t="s">
        <v>30</v>
      </c>
    </row>
    <row r="39" spans="1:6" ht="15" thickBot="1">
      <c r="A39" s="58" t="s">
        <v>30</v>
      </c>
      <c r="B39" s="58" t="s">
        <v>30</v>
      </c>
      <c r="C39" s="58" t="s">
        <v>30</v>
      </c>
      <c r="D39" s="58" t="s">
        <v>30</v>
      </c>
      <c r="E39" s="58" t="s">
        <v>30</v>
      </c>
      <c r="F39" s="56" t="s">
        <v>30</v>
      </c>
    </row>
    <row r="40" spans="1:6" ht="15" thickBot="1">
      <c r="A40" s="58" t="s">
        <v>11</v>
      </c>
      <c r="B40" s="58" t="s">
        <v>12</v>
      </c>
      <c r="C40" s="58" t="s">
        <v>12</v>
      </c>
      <c r="D40" s="58" t="s">
        <v>12</v>
      </c>
      <c r="E40" s="58" t="s">
        <v>12</v>
      </c>
      <c r="F40" s="56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52"/>
      <c r="B47" s="40" t="s">
        <v>77</v>
      </c>
    </row>
    <row r="48" spans="1:6">
      <c r="A48" s="57" t="s">
        <v>34</v>
      </c>
      <c r="B48" s="70" t="s">
        <v>35</v>
      </c>
      <c r="C48" s="72" t="s">
        <v>36</v>
      </c>
      <c r="D48" s="20"/>
    </row>
    <row r="49" spans="1:7" ht="9.6" customHeight="1" thickBot="1">
      <c r="A49" s="58" t="s">
        <v>37</v>
      </c>
      <c r="B49" s="71"/>
      <c r="C49" s="72"/>
      <c r="D49" s="20"/>
    </row>
    <row r="50" spans="1:7" ht="22.8" customHeight="1" thickBot="1">
      <c r="A50" s="58">
        <v>1</v>
      </c>
      <c r="B50" s="58" t="s">
        <v>65</v>
      </c>
      <c r="C50" s="11">
        <f>B12*12</f>
        <v>345995.64</v>
      </c>
      <c r="D50" s="21"/>
    </row>
    <row r="51" spans="1:7" ht="42.6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56.4" customHeight="1" thickBot="1">
      <c r="A52" s="58">
        <v>3</v>
      </c>
      <c r="B52" s="58" t="s">
        <v>39</v>
      </c>
      <c r="C52" s="11">
        <v>52245.68</v>
      </c>
      <c r="D52" s="21" t="s">
        <v>68</v>
      </c>
    </row>
    <row r="53" spans="1:7" ht="37.799999999999997" customHeight="1" thickBot="1">
      <c r="A53" s="58">
        <v>4</v>
      </c>
      <c r="B53" s="58" t="s">
        <v>40</v>
      </c>
      <c r="C53" s="11">
        <v>10284744.279999999</v>
      </c>
      <c r="D53" s="21" t="s">
        <v>71</v>
      </c>
    </row>
    <row r="54" spans="1:7" ht="31.2" customHeight="1" thickBot="1">
      <c r="A54" s="58">
        <v>5</v>
      </c>
      <c r="B54" s="58" t="s">
        <v>41</v>
      </c>
      <c r="C54" s="25">
        <f>(C50+C51+C52)/C53</f>
        <v>0.94595304415288783</v>
      </c>
      <c r="D54" s="21"/>
    </row>
    <row r="55" spans="1:7" ht="60" customHeight="1" thickBot="1">
      <c r="A55" s="58">
        <v>6</v>
      </c>
      <c r="B55" s="58" t="s">
        <v>42</v>
      </c>
      <c r="C55" s="13">
        <f>E12</f>
        <v>190.69424603174605</v>
      </c>
      <c r="D55" s="21"/>
    </row>
    <row r="56" spans="1:7" ht="24.6" customHeight="1" thickBot="1">
      <c r="A56" s="58">
        <v>7</v>
      </c>
      <c r="B56" s="58" t="s">
        <v>43</v>
      </c>
      <c r="C56" s="13">
        <f>C55*C54</f>
        <v>180.38780253616991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77</v>
      </c>
      <c r="B61" s="64"/>
      <c r="C61" s="64"/>
      <c r="D61" s="64"/>
      <c r="E61" s="64"/>
      <c r="F61" s="64"/>
      <c r="G61" s="64"/>
    </row>
    <row r="62" spans="1:7">
      <c r="A62" s="57" t="s">
        <v>45</v>
      </c>
      <c r="B62" s="60" t="s">
        <v>35</v>
      </c>
      <c r="C62" s="57" t="s">
        <v>46</v>
      </c>
      <c r="D62" s="60" t="s">
        <v>47</v>
      </c>
    </row>
    <row r="63" spans="1:7" ht="18" customHeight="1" thickBot="1">
      <c r="A63" s="58" t="s">
        <v>37</v>
      </c>
      <c r="B63" s="65"/>
      <c r="C63" s="58" t="s">
        <v>48</v>
      </c>
      <c r="D63" s="65"/>
    </row>
    <row r="64" spans="1:7" ht="27.6" customHeight="1" thickBot="1">
      <c r="A64" s="58">
        <v>1</v>
      </c>
      <c r="B64" s="58" t="s">
        <v>49</v>
      </c>
      <c r="C64" s="58" t="s">
        <v>50</v>
      </c>
      <c r="D64" s="48">
        <f>E12</f>
        <v>190.69424603174605</v>
      </c>
    </row>
    <row r="65" spans="1:4" ht="30.6" customHeight="1" thickBot="1">
      <c r="A65" s="58">
        <v>2</v>
      </c>
      <c r="B65" s="58" t="s">
        <v>51</v>
      </c>
      <c r="C65" s="58" t="s">
        <v>50</v>
      </c>
      <c r="D65" s="74">
        <v>150</v>
      </c>
    </row>
    <row r="66" spans="1:4" ht="30.6" customHeight="1">
      <c r="A66" s="60">
        <v>3</v>
      </c>
      <c r="B66" s="28" t="s">
        <v>52</v>
      </c>
      <c r="C66" s="60" t="s">
        <v>50</v>
      </c>
      <c r="D66" s="66">
        <v>0</v>
      </c>
    </row>
    <row r="67" spans="1:4" ht="31.2" customHeight="1" thickBot="1">
      <c r="A67" s="65"/>
      <c r="B67" s="58" t="s">
        <v>53</v>
      </c>
      <c r="C67" s="65"/>
      <c r="D67" s="67"/>
    </row>
    <row r="68" spans="1:4" ht="39" customHeight="1" thickBot="1">
      <c r="A68" s="58">
        <v>4</v>
      </c>
      <c r="B68" s="58" t="s">
        <v>54</v>
      </c>
      <c r="C68" s="58" t="s">
        <v>50</v>
      </c>
      <c r="D68" s="48">
        <f>C56</f>
        <v>180.38780253616991</v>
      </c>
    </row>
    <row r="69" spans="1:4" ht="19.8" customHeight="1" thickBot="1">
      <c r="A69" s="58">
        <v>5</v>
      </c>
      <c r="B69" s="58" t="s">
        <v>55</v>
      </c>
      <c r="C69" s="58" t="s">
        <v>50</v>
      </c>
      <c r="D69" s="48">
        <f>D68+D66+D65+D64</f>
        <v>521.08204856791599</v>
      </c>
    </row>
    <row r="70" spans="1:4" ht="17.399999999999999" customHeight="1" thickBot="1">
      <c r="A70" s="58">
        <v>6</v>
      </c>
      <c r="B70" s="58" t="s">
        <v>56</v>
      </c>
      <c r="C70" s="58" t="s">
        <v>57</v>
      </c>
      <c r="D70" s="39">
        <f>D69*20%</f>
        <v>104.2164097135832</v>
      </c>
    </row>
    <row r="71" spans="1:4" ht="27.6" customHeight="1" thickBot="1">
      <c r="A71" s="58">
        <v>7</v>
      </c>
      <c r="B71" s="58" t="s">
        <v>58</v>
      </c>
      <c r="C71" s="58" t="s">
        <v>50</v>
      </c>
      <c r="D71" s="29">
        <f>D69*1.2</f>
        <v>625.29845828149917</v>
      </c>
    </row>
    <row r="72" spans="1:4" ht="32.4" customHeight="1" thickBot="1">
      <c r="A72" s="58">
        <v>8</v>
      </c>
      <c r="B72" s="58" t="s">
        <v>59</v>
      </c>
      <c r="C72" s="58" t="s">
        <v>60</v>
      </c>
      <c r="D72" s="59">
        <v>10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6252.9845828149919</v>
      </c>
    </row>
    <row r="74" spans="1:4" ht="12" customHeight="1">
      <c r="A74" s="61"/>
      <c r="B74" s="61"/>
      <c r="C74" s="28" t="s">
        <v>63</v>
      </c>
      <c r="D74" s="63"/>
    </row>
    <row r="75" spans="1:4" ht="30" customHeight="1">
      <c r="A75" s="30">
        <v>10</v>
      </c>
      <c r="B75" s="31" t="s">
        <v>64</v>
      </c>
      <c r="C75" s="31" t="s">
        <v>50</v>
      </c>
      <c r="D75" s="32">
        <v>5000</v>
      </c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 tint="0.79998168889431442"/>
  </sheetPr>
  <dimension ref="A1:G75"/>
  <sheetViews>
    <sheetView topLeftCell="A43" workbookViewId="0">
      <selection activeCell="C13" sqref="C13"/>
    </sheetView>
  </sheetViews>
  <sheetFormatPr defaultRowHeight="14.4"/>
  <cols>
    <col min="1" max="1" width="16.5546875" customWidth="1"/>
    <col min="2" max="2" width="24.5546875" customWidth="1"/>
    <col min="3" max="3" width="16.5546875" customWidth="1"/>
    <col min="4" max="11" width="16.77734375" customWidth="1"/>
  </cols>
  <sheetData>
    <row r="1" spans="1:7" ht="21">
      <c r="B1" s="34" t="s">
        <v>72</v>
      </c>
      <c r="C1" s="35"/>
      <c r="D1" s="35"/>
    </row>
    <row r="2" spans="1:7" ht="23.4">
      <c r="A2" s="36" t="s">
        <v>0</v>
      </c>
      <c r="B2" s="37"/>
      <c r="C2" s="37"/>
      <c r="D2" s="37"/>
      <c r="E2" s="37"/>
      <c r="F2" s="37"/>
      <c r="G2" s="37"/>
    </row>
    <row r="3" spans="1:7">
      <c r="A3" s="1"/>
    </row>
    <row r="4" spans="1:7">
      <c r="A4" s="1"/>
    </row>
    <row r="5" spans="1:7">
      <c r="A5" s="52" t="s">
        <v>1</v>
      </c>
    </row>
    <row r="6" spans="1:7">
      <c r="A6" s="33" t="s">
        <v>2</v>
      </c>
      <c r="B6" s="33"/>
      <c r="C6" s="33"/>
    </row>
    <row r="7" spans="1:7">
      <c r="A7" s="33" t="s">
        <v>3</v>
      </c>
      <c r="B7" s="33"/>
      <c r="C7" s="33"/>
    </row>
    <row r="8" spans="1:7" ht="15" thickBot="1">
      <c r="A8" s="52"/>
      <c r="B8" s="40"/>
    </row>
    <row r="9" spans="1:7" ht="27">
      <c r="A9" s="57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7" ht="40.799999999999997" thickBot="1">
      <c r="A10" s="58" t="s">
        <v>9</v>
      </c>
      <c r="B10" s="65"/>
      <c r="C10" s="69"/>
      <c r="D10" s="69"/>
      <c r="E10" s="69"/>
    </row>
    <row r="11" spans="1:7" ht="15" thickBot="1">
      <c r="A11" s="58">
        <v>1</v>
      </c>
      <c r="B11" s="58">
        <v>2</v>
      </c>
      <c r="C11" s="58">
        <v>3</v>
      </c>
      <c r="D11" s="58">
        <v>4</v>
      </c>
      <c r="E11" s="56">
        <v>5</v>
      </c>
    </row>
    <row r="12" spans="1:7" ht="15" thickBot="1">
      <c r="A12" s="58" t="s">
        <v>10</v>
      </c>
      <c r="B12" s="58">
        <v>28832.97</v>
      </c>
      <c r="C12" s="58">
        <v>4536</v>
      </c>
      <c r="D12" s="58">
        <v>30</v>
      </c>
      <c r="E12" s="6">
        <f>B12/C12*D12</f>
        <v>190.69424603174605</v>
      </c>
    </row>
    <row r="13" spans="1:7" ht="15" thickBot="1">
      <c r="A13" s="58" t="s">
        <v>30</v>
      </c>
      <c r="B13" s="58" t="s">
        <v>30</v>
      </c>
      <c r="C13" s="58" t="s">
        <v>30</v>
      </c>
      <c r="D13" s="58" t="s">
        <v>30</v>
      </c>
      <c r="E13" s="56" t="s">
        <v>30</v>
      </c>
    </row>
    <row r="14" spans="1:7" ht="15" thickBot="1">
      <c r="A14" s="58" t="s">
        <v>11</v>
      </c>
      <c r="B14" s="58" t="s">
        <v>12</v>
      </c>
      <c r="C14" s="58" t="s">
        <v>12</v>
      </c>
      <c r="D14" s="58" t="s">
        <v>12</v>
      </c>
      <c r="E14" s="56"/>
    </row>
    <row r="15" spans="1:7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52"/>
      <c r="B21" s="40"/>
    </row>
    <row r="22" spans="1:7" ht="106.8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8">
        <v>1</v>
      </c>
      <c r="B23" s="58">
        <v>2</v>
      </c>
      <c r="C23" s="58">
        <v>3</v>
      </c>
      <c r="D23" s="58">
        <v>4</v>
      </c>
      <c r="E23" s="58">
        <v>5</v>
      </c>
      <c r="F23" s="58">
        <v>6</v>
      </c>
      <c r="G23" s="56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52"/>
      <c r="B35" s="40"/>
    </row>
    <row r="36" spans="1:6" ht="120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58">
        <v>1</v>
      </c>
      <c r="B37" s="58">
        <v>2</v>
      </c>
      <c r="C37" s="58">
        <v>3</v>
      </c>
      <c r="D37" s="58">
        <v>4</v>
      </c>
      <c r="E37" s="58">
        <v>5</v>
      </c>
      <c r="F37" s="56">
        <v>6</v>
      </c>
    </row>
    <row r="38" spans="1:6" ht="15" thickBot="1">
      <c r="A38" s="58" t="s">
        <v>30</v>
      </c>
      <c r="B38" s="58" t="s">
        <v>30</v>
      </c>
      <c r="C38" s="58" t="s">
        <v>30</v>
      </c>
      <c r="D38" s="58" t="s">
        <v>30</v>
      </c>
      <c r="E38" s="58" t="s">
        <v>30</v>
      </c>
      <c r="F38" s="56" t="s">
        <v>30</v>
      </c>
    </row>
    <row r="39" spans="1:6" ht="15" thickBot="1">
      <c r="A39" s="58" t="s">
        <v>30</v>
      </c>
      <c r="B39" s="58" t="s">
        <v>30</v>
      </c>
      <c r="C39" s="58" t="s">
        <v>30</v>
      </c>
      <c r="D39" s="58" t="s">
        <v>30</v>
      </c>
      <c r="E39" s="58" t="s">
        <v>30</v>
      </c>
      <c r="F39" s="56" t="s">
        <v>30</v>
      </c>
    </row>
    <row r="40" spans="1:6" ht="15" thickBot="1">
      <c r="A40" s="58" t="s">
        <v>11</v>
      </c>
      <c r="B40" s="58" t="s">
        <v>12</v>
      </c>
      <c r="C40" s="58" t="s">
        <v>12</v>
      </c>
      <c r="D40" s="58" t="s">
        <v>12</v>
      </c>
      <c r="E40" s="58" t="s">
        <v>12</v>
      </c>
      <c r="F40" s="56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52"/>
      <c r="B47" s="40" t="s">
        <v>78</v>
      </c>
    </row>
    <row r="48" spans="1:6">
      <c r="A48" s="57" t="s">
        <v>34</v>
      </c>
      <c r="B48" s="70" t="s">
        <v>35</v>
      </c>
      <c r="C48" s="72" t="s">
        <v>36</v>
      </c>
      <c r="D48" s="20"/>
    </row>
    <row r="49" spans="1:7" ht="15" thickBot="1">
      <c r="A49" s="58" t="s">
        <v>37</v>
      </c>
      <c r="B49" s="71"/>
      <c r="C49" s="72"/>
      <c r="D49" s="20"/>
    </row>
    <row r="50" spans="1:7" ht="21.6" customHeight="1" thickBot="1">
      <c r="A50" s="58">
        <v>1</v>
      </c>
      <c r="B50" s="58" t="s">
        <v>65</v>
      </c>
      <c r="C50" s="11">
        <f>B12*12</f>
        <v>345995.64</v>
      </c>
      <c r="D50" s="21"/>
    </row>
    <row r="51" spans="1:7" ht="52.2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55.2" customHeight="1" thickBot="1">
      <c r="A52" s="58">
        <v>3</v>
      </c>
      <c r="B52" s="58" t="s">
        <v>39</v>
      </c>
      <c r="C52" s="11">
        <v>52245.68</v>
      </c>
      <c r="D52" s="21" t="s">
        <v>68</v>
      </c>
    </row>
    <row r="53" spans="1:7" ht="48.6" customHeight="1" thickBot="1">
      <c r="A53" s="58">
        <v>4</v>
      </c>
      <c r="B53" s="58" t="s">
        <v>40</v>
      </c>
      <c r="C53" s="11">
        <v>10284744.279999999</v>
      </c>
      <c r="D53" s="21" t="s">
        <v>71</v>
      </c>
    </row>
    <row r="54" spans="1:7" ht="34.200000000000003" customHeight="1" thickBot="1">
      <c r="A54" s="58">
        <v>5</v>
      </c>
      <c r="B54" s="58" t="s">
        <v>41</v>
      </c>
      <c r="C54" s="25">
        <f>(C50+C51+C52)/C53</f>
        <v>0.94595304415288783</v>
      </c>
      <c r="D54" s="21"/>
    </row>
    <row r="55" spans="1:7" ht="55.2" customHeight="1" thickBot="1">
      <c r="A55" s="58">
        <v>6</v>
      </c>
      <c r="B55" s="58" t="s">
        <v>42</v>
      </c>
      <c r="C55" s="13">
        <f>E12</f>
        <v>190.69424603174605</v>
      </c>
      <c r="D55" s="21"/>
    </row>
    <row r="56" spans="1:7" ht="20.399999999999999" customHeight="1" thickBot="1">
      <c r="A56" s="58">
        <v>7</v>
      </c>
      <c r="B56" s="58" t="s">
        <v>43</v>
      </c>
      <c r="C56" s="13">
        <f>C55*C54</f>
        <v>180.38780253616991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78</v>
      </c>
      <c r="B61" s="64"/>
      <c r="C61" s="64"/>
      <c r="D61" s="64"/>
      <c r="E61" s="64"/>
      <c r="F61" s="64"/>
      <c r="G61" s="64"/>
    </row>
    <row r="62" spans="1:7">
      <c r="A62" s="57" t="s">
        <v>45</v>
      </c>
      <c r="B62" s="60" t="s">
        <v>35</v>
      </c>
      <c r="C62" s="57" t="s">
        <v>46</v>
      </c>
      <c r="D62" s="60" t="s">
        <v>47</v>
      </c>
    </row>
    <row r="63" spans="1:7" ht="12.6" customHeight="1" thickBot="1">
      <c r="A63" s="58" t="s">
        <v>37</v>
      </c>
      <c r="B63" s="65"/>
      <c r="C63" s="58" t="s">
        <v>48</v>
      </c>
      <c r="D63" s="65"/>
    </row>
    <row r="64" spans="1:7" ht="34.200000000000003" customHeight="1" thickBot="1">
      <c r="A64" s="58">
        <v>1</v>
      </c>
      <c r="B64" s="58" t="s">
        <v>49</v>
      </c>
      <c r="C64" s="58" t="s">
        <v>50</v>
      </c>
      <c r="D64" s="48">
        <f>E12</f>
        <v>190.69424603174605</v>
      </c>
    </row>
    <row r="65" spans="1:4" ht="32.4" customHeight="1" thickBot="1">
      <c r="A65" s="58">
        <v>2</v>
      </c>
      <c r="B65" s="58" t="s">
        <v>51</v>
      </c>
      <c r="C65" s="58" t="s">
        <v>50</v>
      </c>
      <c r="D65" s="74">
        <v>50</v>
      </c>
    </row>
    <row r="66" spans="1:4" ht="30" customHeight="1">
      <c r="A66" s="60">
        <v>3</v>
      </c>
      <c r="B66" s="28" t="s">
        <v>52</v>
      </c>
      <c r="C66" s="60" t="s">
        <v>50</v>
      </c>
      <c r="D66" s="66">
        <v>0</v>
      </c>
    </row>
    <row r="67" spans="1:4" ht="29.4" customHeight="1" thickBot="1">
      <c r="A67" s="65"/>
      <c r="B67" s="58" t="s">
        <v>53</v>
      </c>
      <c r="C67" s="65"/>
      <c r="D67" s="67"/>
    </row>
    <row r="68" spans="1:4" ht="33" customHeight="1" thickBot="1">
      <c r="A68" s="58">
        <v>4</v>
      </c>
      <c r="B68" s="58" t="s">
        <v>54</v>
      </c>
      <c r="C68" s="58" t="s">
        <v>50</v>
      </c>
      <c r="D68" s="48">
        <f>C56</f>
        <v>180.38780253616991</v>
      </c>
    </row>
    <row r="69" spans="1:4" ht="20.399999999999999" customHeight="1" thickBot="1">
      <c r="A69" s="58">
        <v>5</v>
      </c>
      <c r="B69" s="58" t="s">
        <v>55</v>
      </c>
      <c r="C69" s="58" t="s">
        <v>50</v>
      </c>
      <c r="D69" s="48">
        <f>D68+D66+D65+D64</f>
        <v>421.08204856791599</v>
      </c>
    </row>
    <row r="70" spans="1:4" ht="18.600000000000001" customHeight="1" thickBot="1">
      <c r="A70" s="58">
        <v>6</v>
      </c>
      <c r="B70" s="58" t="s">
        <v>56</v>
      </c>
      <c r="C70" s="58" t="s">
        <v>57</v>
      </c>
      <c r="D70" s="39">
        <f>D69*20%</f>
        <v>84.216409713583204</v>
      </c>
    </row>
    <row r="71" spans="1:4" ht="27.6" customHeight="1" thickBot="1">
      <c r="A71" s="58">
        <v>7</v>
      </c>
      <c r="B71" s="58" t="s">
        <v>58</v>
      </c>
      <c r="C71" s="58" t="s">
        <v>50</v>
      </c>
      <c r="D71" s="29">
        <f>D69*1.2</f>
        <v>505.29845828149917</v>
      </c>
    </row>
    <row r="72" spans="1:4" ht="32.4" customHeight="1" thickBot="1">
      <c r="A72" s="58">
        <v>8</v>
      </c>
      <c r="B72" s="58" t="s">
        <v>59</v>
      </c>
      <c r="C72" s="58" t="s">
        <v>60</v>
      </c>
      <c r="D72" s="59">
        <v>8</v>
      </c>
    </row>
    <row r="73" spans="1:4" ht="12.6" customHeight="1">
      <c r="A73" s="60">
        <v>9</v>
      </c>
      <c r="B73" s="60" t="s">
        <v>61</v>
      </c>
      <c r="C73" s="28" t="s">
        <v>62</v>
      </c>
      <c r="D73" s="62">
        <f>D72*D71</f>
        <v>4042.3876662519933</v>
      </c>
    </row>
    <row r="74" spans="1:4" ht="13.8" customHeight="1">
      <c r="A74" s="61"/>
      <c r="B74" s="61"/>
      <c r="C74" s="28" t="s">
        <v>63</v>
      </c>
      <c r="D74" s="63"/>
    </row>
    <row r="75" spans="1:4" ht="30.6" customHeight="1">
      <c r="A75" s="30">
        <v>10</v>
      </c>
      <c r="B75" s="31" t="s">
        <v>64</v>
      </c>
      <c r="C75" s="31" t="s">
        <v>50</v>
      </c>
      <c r="D75" s="32">
        <v>3500</v>
      </c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75"/>
  <sheetViews>
    <sheetView tabSelected="1" topLeftCell="A46" workbookViewId="0">
      <selection activeCell="B47" sqref="B47"/>
    </sheetView>
  </sheetViews>
  <sheetFormatPr defaultRowHeight="14.4"/>
  <cols>
    <col min="1" max="1" width="16.5546875" customWidth="1"/>
    <col min="2" max="2" width="24.5546875" customWidth="1"/>
    <col min="3" max="7" width="16.5546875" customWidth="1"/>
  </cols>
  <sheetData>
    <row r="1" spans="1:7" ht="21">
      <c r="B1" s="34" t="s">
        <v>72</v>
      </c>
      <c r="C1" s="35"/>
      <c r="D1" s="35"/>
    </row>
    <row r="2" spans="1:7" ht="23.4">
      <c r="A2" s="36" t="s">
        <v>0</v>
      </c>
      <c r="B2" s="37"/>
      <c r="C2" s="37"/>
      <c r="D2" s="37"/>
      <c r="E2" s="37"/>
      <c r="F2" s="37"/>
      <c r="G2" s="37"/>
    </row>
    <row r="3" spans="1:7">
      <c r="A3" s="1"/>
    </row>
    <row r="4" spans="1:7">
      <c r="A4" s="1"/>
    </row>
    <row r="5" spans="1:7">
      <c r="A5" s="52" t="s">
        <v>1</v>
      </c>
    </row>
    <row r="6" spans="1:7">
      <c r="A6" s="33" t="s">
        <v>2</v>
      </c>
      <c r="B6" s="33"/>
      <c r="C6" s="33"/>
    </row>
    <row r="7" spans="1:7">
      <c r="A7" s="33" t="s">
        <v>3</v>
      </c>
      <c r="B7" s="33"/>
      <c r="C7" s="33"/>
    </row>
    <row r="8" spans="1:7" ht="15" thickBot="1">
      <c r="A8" s="52"/>
      <c r="B8" s="40"/>
    </row>
    <row r="9" spans="1:7" ht="27">
      <c r="A9" s="57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7" ht="40.799999999999997" thickBot="1">
      <c r="A10" s="58" t="s">
        <v>9</v>
      </c>
      <c r="B10" s="65"/>
      <c r="C10" s="69"/>
      <c r="D10" s="69"/>
      <c r="E10" s="69"/>
    </row>
    <row r="11" spans="1:7" ht="15" thickBot="1">
      <c r="A11" s="58">
        <v>1</v>
      </c>
      <c r="B11" s="58">
        <v>2</v>
      </c>
      <c r="C11" s="58">
        <v>3</v>
      </c>
      <c r="D11" s="58">
        <v>4</v>
      </c>
      <c r="E11" s="56">
        <v>5</v>
      </c>
    </row>
    <row r="12" spans="1:7" ht="15" thickBot="1">
      <c r="A12" s="58" t="s">
        <v>10</v>
      </c>
      <c r="B12" s="58">
        <v>28025.13</v>
      </c>
      <c r="C12" s="58">
        <v>4536</v>
      </c>
      <c r="D12" s="58">
        <v>30</v>
      </c>
      <c r="E12" s="6">
        <f>B12/C12*D12</f>
        <v>185.35138888888889</v>
      </c>
    </row>
    <row r="13" spans="1:7" ht="15" thickBot="1">
      <c r="A13" s="58" t="s">
        <v>30</v>
      </c>
      <c r="B13" s="58" t="s">
        <v>30</v>
      </c>
      <c r="C13" s="58" t="s">
        <v>30</v>
      </c>
      <c r="D13" s="58" t="s">
        <v>30</v>
      </c>
      <c r="E13" s="56" t="s">
        <v>30</v>
      </c>
    </row>
    <row r="14" spans="1:7" ht="15" thickBot="1">
      <c r="A14" s="58" t="s">
        <v>11</v>
      </c>
      <c r="B14" s="58" t="s">
        <v>12</v>
      </c>
      <c r="C14" s="58" t="s">
        <v>12</v>
      </c>
      <c r="D14" s="58" t="s">
        <v>12</v>
      </c>
      <c r="E14" s="56"/>
    </row>
    <row r="15" spans="1:7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52"/>
      <c r="B21" s="40"/>
    </row>
    <row r="22" spans="1:7" ht="106.8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8">
        <v>1</v>
      </c>
      <c r="B23" s="58">
        <v>2</v>
      </c>
      <c r="C23" s="58">
        <v>3</v>
      </c>
      <c r="D23" s="58">
        <v>4</v>
      </c>
      <c r="E23" s="58">
        <v>5</v>
      </c>
      <c r="F23" s="58">
        <v>6</v>
      </c>
      <c r="G23" s="56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52"/>
      <c r="B35" s="40"/>
    </row>
    <row r="36" spans="1:6" ht="120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58">
        <v>1</v>
      </c>
      <c r="B37" s="58">
        <v>2</v>
      </c>
      <c r="C37" s="58">
        <v>3</v>
      </c>
      <c r="D37" s="58">
        <v>4</v>
      </c>
      <c r="E37" s="58">
        <v>5</v>
      </c>
      <c r="F37" s="56">
        <v>6</v>
      </c>
    </row>
    <row r="38" spans="1:6" ht="15" thickBot="1">
      <c r="A38" s="58" t="s">
        <v>30</v>
      </c>
      <c r="B38" s="58" t="s">
        <v>30</v>
      </c>
      <c r="C38" s="58" t="s">
        <v>30</v>
      </c>
      <c r="D38" s="58" t="s">
        <v>30</v>
      </c>
      <c r="E38" s="58" t="s">
        <v>30</v>
      </c>
      <c r="F38" s="56" t="s">
        <v>30</v>
      </c>
    </row>
    <row r="39" spans="1:6" ht="15" thickBot="1">
      <c r="A39" s="58" t="s">
        <v>30</v>
      </c>
      <c r="B39" s="58" t="s">
        <v>30</v>
      </c>
      <c r="C39" s="58" t="s">
        <v>30</v>
      </c>
      <c r="D39" s="58" t="s">
        <v>30</v>
      </c>
      <c r="E39" s="58" t="s">
        <v>30</v>
      </c>
      <c r="F39" s="56" t="s">
        <v>30</v>
      </c>
    </row>
    <row r="40" spans="1:6" ht="15" thickBot="1">
      <c r="A40" s="58" t="s">
        <v>11</v>
      </c>
      <c r="B40" s="58" t="s">
        <v>12</v>
      </c>
      <c r="C40" s="58" t="s">
        <v>12</v>
      </c>
      <c r="D40" s="58" t="s">
        <v>12</v>
      </c>
      <c r="E40" s="58" t="s">
        <v>12</v>
      </c>
      <c r="F40" s="56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52"/>
      <c r="B47" s="40" t="s">
        <v>79</v>
      </c>
    </row>
    <row r="48" spans="1:6">
      <c r="A48" s="57" t="s">
        <v>34</v>
      </c>
      <c r="B48" s="70" t="s">
        <v>35</v>
      </c>
      <c r="C48" s="72" t="s">
        <v>36</v>
      </c>
      <c r="D48" s="20"/>
    </row>
    <row r="49" spans="1:7" ht="10.199999999999999" customHeight="1" thickBot="1">
      <c r="A49" s="58" t="s">
        <v>37</v>
      </c>
      <c r="B49" s="71"/>
      <c r="C49" s="72"/>
      <c r="D49" s="20"/>
    </row>
    <row r="50" spans="1:7" ht="21.6" customHeight="1" thickBot="1">
      <c r="A50" s="58">
        <v>1</v>
      </c>
      <c r="B50" s="58" t="s">
        <v>65</v>
      </c>
      <c r="C50" s="11">
        <f>B12*12</f>
        <v>336301.56</v>
      </c>
      <c r="D50" s="21"/>
    </row>
    <row r="51" spans="1:7" ht="41.4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57.6" customHeight="1" thickBot="1">
      <c r="A52" s="58">
        <v>3</v>
      </c>
      <c r="B52" s="58" t="s">
        <v>39</v>
      </c>
      <c r="C52" s="11">
        <v>52245.68</v>
      </c>
      <c r="D52" s="21" t="s">
        <v>68</v>
      </c>
    </row>
    <row r="53" spans="1:7" ht="45" customHeight="1" thickBot="1">
      <c r="A53" s="58">
        <v>4</v>
      </c>
      <c r="B53" s="58" t="s">
        <v>40</v>
      </c>
      <c r="C53" s="11">
        <v>10284744.279999999</v>
      </c>
      <c r="D53" s="21" t="s">
        <v>71</v>
      </c>
    </row>
    <row r="54" spans="1:7" ht="27" customHeight="1" thickBot="1">
      <c r="A54" s="58">
        <v>5</v>
      </c>
      <c r="B54" s="58" t="s">
        <v>41</v>
      </c>
      <c r="C54" s="25">
        <f>(C50+C51+C52)/C53</f>
        <v>0.9450104752628814</v>
      </c>
      <c r="D54" s="21"/>
    </row>
    <row r="55" spans="1:7" ht="55.8" customHeight="1" thickBot="1">
      <c r="A55" s="58">
        <v>6</v>
      </c>
      <c r="B55" s="58" t="s">
        <v>42</v>
      </c>
      <c r="C55" s="13">
        <f>E12</f>
        <v>185.35138888888889</v>
      </c>
      <c r="D55" s="21"/>
    </row>
    <row r="56" spans="1:7" ht="22.2" customHeight="1" thickBot="1">
      <c r="A56" s="58">
        <v>7</v>
      </c>
      <c r="B56" s="58" t="s">
        <v>43</v>
      </c>
      <c r="C56" s="13">
        <f>C55*C54</f>
        <v>175.15900410452406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79</v>
      </c>
      <c r="B61" s="64"/>
      <c r="C61" s="64"/>
      <c r="D61" s="64"/>
      <c r="E61" s="64"/>
      <c r="F61" s="64"/>
      <c r="G61" s="64"/>
    </row>
    <row r="62" spans="1:7">
      <c r="A62" s="57" t="s">
        <v>45</v>
      </c>
      <c r="B62" s="60" t="s">
        <v>35</v>
      </c>
      <c r="C62" s="57" t="s">
        <v>46</v>
      </c>
      <c r="D62" s="60" t="s">
        <v>47</v>
      </c>
    </row>
    <row r="63" spans="1:7" ht="15.6" customHeight="1" thickBot="1">
      <c r="A63" s="58" t="s">
        <v>37</v>
      </c>
      <c r="B63" s="65"/>
      <c r="C63" s="58" t="s">
        <v>48</v>
      </c>
      <c r="D63" s="65"/>
    </row>
    <row r="64" spans="1:7" ht="33" customHeight="1" thickBot="1">
      <c r="A64" s="58">
        <v>1</v>
      </c>
      <c r="B64" s="58" t="s">
        <v>49</v>
      </c>
      <c r="C64" s="58" t="s">
        <v>50</v>
      </c>
      <c r="D64" s="48">
        <f>E12</f>
        <v>185.35138888888889</v>
      </c>
    </row>
    <row r="65" spans="1:4" ht="27.6" thickBot="1">
      <c r="A65" s="58">
        <v>2</v>
      </c>
      <c r="B65" s="58" t="s">
        <v>51</v>
      </c>
      <c r="C65" s="58" t="s">
        <v>50</v>
      </c>
      <c r="D65" s="74"/>
    </row>
    <row r="66" spans="1:4" ht="30.6" customHeight="1">
      <c r="A66" s="60">
        <v>3</v>
      </c>
      <c r="B66" s="28" t="s">
        <v>52</v>
      </c>
      <c r="C66" s="60" t="s">
        <v>50</v>
      </c>
      <c r="D66" s="66">
        <v>0</v>
      </c>
    </row>
    <row r="67" spans="1:4" ht="33" customHeight="1" thickBot="1">
      <c r="A67" s="65"/>
      <c r="B67" s="58" t="s">
        <v>53</v>
      </c>
      <c r="C67" s="65"/>
      <c r="D67" s="67"/>
    </row>
    <row r="68" spans="1:4" ht="29.4" customHeight="1" thickBot="1">
      <c r="A68" s="58">
        <v>4</v>
      </c>
      <c r="B68" s="58" t="s">
        <v>54</v>
      </c>
      <c r="C68" s="58" t="s">
        <v>50</v>
      </c>
      <c r="D68" s="48">
        <f>C56</f>
        <v>175.15900410452406</v>
      </c>
    </row>
    <row r="69" spans="1:4" ht="15" customHeight="1" thickBot="1">
      <c r="A69" s="58">
        <v>5</v>
      </c>
      <c r="B69" s="58" t="s">
        <v>55</v>
      </c>
      <c r="C69" s="58" t="s">
        <v>50</v>
      </c>
      <c r="D69" s="48">
        <f>D68+D66+D65+D64</f>
        <v>360.51039299341295</v>
      </c>
    </row>
    <row r="70" spans="1:4" ht="16.8" customHeight="1" thickBot="1">
      <c r="A70" s="58">
        <v>6</v>
      </c>
      <c r="B70" s="58" t="s">
        <v>56</v>
      </c>
      <c r="C70" s="58" t="s">
        <v>57</v>
      </c>
      <c r="D70" s="39">
        <f>D69*20%</f>
        <v>72.102078598682596</v>
      </c>
    </row>
    <row r="71" spans="1:4" ht="31.2" customHeight="1" thickBot="1">
      <c r="A71" s="58">
        <v>7</v>
      </c>
      <c r="B71" s="58" t="s">
        <v>58</v>
      </c>
      <c r="C71" s="58" t="s">
        <v>50</v>
      </c>
      <c r="D71" s="29">
        <f>D69*1.2</f>
        <v>432.61247159209552</v>
      </c>
    </row>
    <row r="72" spans="1:4" ht="31.2" customHeight="1" thickBot="1">
      <c r="A72" s="58">
        <v>8</v>
      </c>
      <c r="B72" s="58" t="s">
        <v>59</v>
      </c>
      <c r="C72" s="58" t="s">
        <v>60</v>
      </c>
      <c r="D72" s="59">
        <v>8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3460.8997727367641</v>
      </c>
    </row>
    <row r="74" spans="1:4">
      <c r="A74" s="61"/>
      <c r="B74" s="61"/>
      <c r="C74" s="28" t="s">
        <v>63</v>
      </c>
      <c r="D74" s="63"/>
    </row>
    <row r="75" spans="1:4" ht="27" customHeight="1">
      <c r="A75" s="30">
        <v>10</v>
      </c>
      <c r="B75" s="31" t="s">
        <v>64</v>
      </c>
      <c r="C75" s="31" t="s">
        <v>50</v>
      </c>
      <c r="D75" s="32">
        <v>700</v>
      </c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6" tint="0.39997558519241921"/>
  </sheetPr>
  <dimension ref="A1:G75"/>
  <sheetViews>
    <sheetView topLeftCell="A43" workbookViewId="0">
      <selection activeCell="B47" sqref="B47"/>
    </sheetView>
  </sheetViews>
  <sheetFormatPr defaultRowHeight="14.4"/>
  <cols>
    <col min="1" max="1" width="13" customWidth="1"/>
    <col min="2" max="2" width="24.5546875" customWidth="1"/>
    <col min="3" max="3" width="16.5546875" customWidth="1"/>
    <col min="4" max="7" width="15.6640625" customWidth="1"/>
  </cols>
  <sheetData>
    <row r="1" spans="1:7" ht="21">
      <c r="B1" s="34" t="s">
        <v>72</v>
      </c>
      <c r="C1" s="35"/>
      <c r="D1" s="35"/>
    </row>
    <row r="2" spans="1:7" ht="23.4">
      <c r="A2" s="36" t="s">
        <v>0</v>
      </c>
      <c r="B2" s="37"/>
      <c r="C2" s="37"/>
      <c r="D2" s="37"/>
      <c r="E2" s="37"/>
      <c r="F2" s="37"/>
      <c r="G2" s="37"/>
    </row>
    <row r="3" spans="1:7">
      <c r="A3" s="1"/>
    </row>
    <row r="4" spans="1:7">
      <c r="A4" s="1"/>
    </row>
    <row r="5" spans="1:7">
      <c r="A5" s="52" t="s">
        <v>1</v>
      </c>
    </row>
    <row r="6" spans="1:7">
      <c r="A6" s="33" t="s">
        <v>2</v>
      </c>
      <c r="B6" s="33"/>
      <c r="C6" s="33"/>
    </row>
    <row r="7" spans="1:7">
      <c r="A7" s="33" t="s">
        <v>3</v>
      </c>
      <c r="B7" s="33"/>
      <c r="C7" s="33"/>
    </row>
    <row r="8" spans="1:7" ht="15" thickBot="1">
      <c r="A8" s="52"/>
      <c r="B8" s="40"/>
    </row>
    <row r="9" spans="1:7" ht="27">
      <c r="A9" s="57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7" ht="40.799999999999997" thickBot="1">
      <c r="A10" s="58" t="s">
        <v>9</v>
      </c>
      <c r="B10" s="65"/>
      <c r="C10" s="69"/>
      <c r="D10" s="69"/>
      <c r="E10" s="69"/>
    </row>
    <row r="11" spans="1:7" ht="15" thickBot="1">
      <c r="A11" s="58">
        <v>1</v>
      </c>
      <c r="B11" s="58">
        <v>2</v>
      </c>
      <c r="C11" s="58">
        <v>3</v>
      </c>
      <c r="D11" s="58">
        <v>4</v>
      </c>
      <c r="E11" s="56">
        <v>5</v>
      </c>
    </row>
    <row r="12" spans="1:7" ht="15" thickBot="1">
      <c r="A12" s="58" t="s">
        <v>10</v>
      </c>
      <c r="B12" s="58">
        <v>28025.13</v>
      </c>
      <c r="C12" s="58">
        <v>3024</v>
      </c>
      <c r="D12" s="58">
        <v>20</v>
      </c>
      <c r="E12" s="6">
        <f>B12/C12*D12</f>
        <v>185.35138888888892</v>
      </c>
    </row>
    <row r="13" spans="1:7" ht="15" thickBot="1">
      <c r="A13" s="58" t="s">
        <v>30</v>
      </c>
      <c r="B13" s="58" t="s">
        <v>30</v>
      </c>
      <c r="C13" s="58" t="s">
        <v>30</v>
      </c>
      <c r="D13" s="58" t="s">
        <v>30</v>
      </c>
      <c r="E13" s="56" t="s">
        <v>30</v>
      </c>
    </row>
    <row r="14" spans="1:7" ht="15" thickBot="1">
      <c r="A14" s="58" t="s">
        <v>11</v>
      </c>
      <c r="B14" s="58" t="s">
        <v>12</v>
      </c>
      <c r="C14" s="58" t="s">
        <v>12</v>
      </c>
      <c r="D14" s="58" t="s">
        <v>12</v>
      </c>
      <c r="E14" s="56"/>
    </row>
    <row r="15" spans="1:7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52"/>
      <c r="B21" s="40"/>
    </row>
    <row r="22" spans="1:7" ht="106.8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8">
        <v>1</v>
      </c>
      <c r="B23" s="58">
        <v>2</v>
      </c>
      <c r="C23" s="58">
        <v>3</v>
      </c>
      <c r="D23" s="58">
        <v>4</v>
      </c>
      <c r="E23" s="58">
        <v>5</v>
      </c>
      <c r="F23" s="58">
        <v>6</v>
      </c>
      <c r="G23" s="56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52"/>
      <c r="B35" s="40"/>
    </row>
    <row r="36" spans="1:6" ht="120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58">
        <v>1</v>
      </c>
      <c r="B37" s="58">
        <v>2</v>
      </c>
      <c r="C37" s="58">
        <v>3</v>
      </c>
      <c r="D37" s="58">
        <v>4</v>
      </c>
      <c r="E37" s="58">
        <v>5</v>
      </c>
      <c r="F37" s="56">
        <v>6</v>
      </c>
    </row>
    <row r="38" spans="1:6" ht="15" thickBot="1">
      <c r="A38" s="58" t="s">
        <v>30</v>
      </c>
      <c r="B38" s="58" t="s">
        <v>30</v>
      </c>
      <c r="C38" s="58" t="s">
        <v>30</v>
      </c>
      <c r="D38" s="58" t="s">
        <v>30</v>
      </c>
      <c r="E38" s="58" t="s">
        <v>30</v>
      </c>
      <c r="F38" s="56" t="s">
        <v>30</v>
      </c>
    </row>
    <row r="39" spans="1:6" ht="15" thickBot="1">
      <c r="A39" s="58" t="s">
        <v>30</v>
      </c>
      <c r="B39" s="58" t="s">
        <v>30</v>
      </c>
      <c r="C39" s="58" t="s">
        <v>30</v>
      </c>
      <c r="D39" s="58" t="s">
        <v>30</v>
      </c>
      <c r="E39" s="58" t="s">
        <v>30</v>
      </c>
      <c r="F39" s="56" t="s">
        <v>30</v>
      </c>
    </row>
    <row r="40" spans="1:6" ht="15" thickBot="1">
      <c r="A40" s="58" t="s">
        <v>11</v>
      </c>
      <c r="B40" s="58" t="s">
        <v>12</v>
      </c>
      <c r="C40" s="58" t="s">
        <v>12</v>
      </c>
      <c r="D40" s="58" t="s">
        <v>12</v>
      </c>
      <c r="E40" s="58" t="s">
        <v>12</v>
      </c>
      <c r="F40" s="56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52"/>
      <c r="B47" s="40" t="s">
        <v>79</v>
      </c>
    </row>
    <row r="48" spans="1:6">
      <c r="A48" s="57" t="s">
        <v>34</v>
      </c>
      <c r="B48" s="70" t="s">
        <v>35</v>
      </c>
      <c r="C48" s="72" t="s">
        <v>36</v>
      </c>
      <c r="D48" s="20"/>
    </row>
    <row r="49" spans="1:7" ht="10.8" customHeight="1" thickBot="1">
      <c r="A49" s="58" t="s">
        <v>37</v>
      </c>
      <c r="B49" s="71"/>
      <c r="C49" s="72"/>
      <c r="D49" s="20"/>
    </row>
    <row r="50" spans="1:7" ht="21.6" customHeight="1" thickBot="1">
      <c r="A50" s="58">
        <v>1</v>
      </c>
      <c r="B50" s="58" t="s">
        <v>65</v>
      </c>
      <c r="C50" s="11">
        <f>B12*12</f>
        <v>336301.56</v>
      </c>
      <c r="D50" s="21"/>
    </row>
    <row r="51" spans="1:7" ht="42.6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55.8" customHeight="1" thickBot="1">
      <c r="A52" s="58">
        <v>3</v>
      </c>
      <c r="B52" s="58" t="s">
        <v>39</v>
      </c>
      <c r="C52" s="11">
        <v>52245.68</v>
      </c>
      <c r="D52" s="21" t="s">
        <v>68</v>
      </c>
    </row>
    <row r="53" spans="1:7" ht="40.799999999999997" customHeight="1" thickBot="1">
      <c r="A53" s="58">
        <v>4</v>
      </c>
      <c r="B53" s="58" t="s">
        <v>40</v>
      </c>
      <c r="C53" s="11">
        <v>10284744.279999999</v>
      </c>
      <c r="D53" s="21" t="s">
        <v>71</v>
      </c>
    </row>
    <row r="54" spans="1:7" ht="27" customHeight="1" thickBot="1">
      <c r="A54" s="58">
        <v>5</v>
      </c>
      <c r="B54" s="58" t="s">
        <v>41</v>
      </c>
      <c r="C54" s="25">
        <f>(C50+C51+C52)/C53</f>
        <v>0.9450104752628814</v>
      </c>
      <c r="D54" s="21"/>
    </row>
    <row r="55" spans="1:7" ht="52.8" customHeight="1" thickBot="1">
      <c r="A55" s="58">
        <v>6</v>
      </c>
      <c r="B55" s="58" t="s">
        <v>42</v>
      </c>
      <c r="C55" s="13">
        <f>E12</f>
        <v>185.35138888888892</v>
      </c>
      <c r="D55" s="21"/>
    </row>
    <row r="56" spans="1:7" ht="22.2" customHeight="1" thickBot="1">
      <c r="A56" s="58">
        <v>7</v>
      </c>
      <c r="B56" s="58" t="s">
        <v>43</v>
      </c>
      <c r="C56" s="13">
        <f>C55*C54</f>
        <v>175.15900410452409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79</v>
      </c>
      <c r="B61" s="64"/>
      <c r="C61" s="64"/>
      <c r="D61" s="64"/>
      <c r="E61" s="64"/>
      <c r="F61" s="64"/>
      <c r="G61" s="64"/>
    </row>
    <row r="62" spans="1:7">
      <c r="A62" s="57" t="s">
        <v>45</v>
      </c>
      <c r="B62" s="60" t="s">
        <v>35</v>
      </c>
      <c r="C62" s="57" t="s">
        <v>46</v>
      </c>
      <c r="D62" s="60" t="s">
        <v>47</v>
      </c>
    </row>
    <row r="63" spans="1:7" ht="11.4" customHeight="1" thickBot="1">
      <c r="A63" s="58" t="s">
        <v>37</v>
      </c>
      <c r="B63" s="65"/>
      <c r="C63" s="58" t="s">
        <v>48</v>
      </c>
      <c r="D63" s="65"/>
    </row>
    <row r="64" spans="1:7" ht="39.6" customHeight="1" thickBot="1">
      <c r="A64" s="58">
        <v>1</v>
      </c>
      <c r="B64" s="58" t="s">
        <v>49</v>
      </c>
      <c r="C64" s="58" t="s">
        <v>50</v>
      </c>
      <c r="D64" s="48">
        <f>E12</f>
        <v>185.35138888888892</v>
      </c>
    </row>
    <row r="65" spans="1:4" ht="35.4" customHeight="1" thickBot="1">
      <c r="A65" s="58">
        <v>2</v>
      </c>
      <c r="B65" s="58" t="s">
        <v>51</v>
      </c>
      <c r="C65" s="58" t="s">
        <v>50</v>
      </c>
      <c r="D65" s="74"/>
    </row>
    <row r="66" spans="1:4" ht="33.6" customHeight="1">
      <c r="A66" s="60">
        <v>3</v>
      </c>
      <c r="B66" s="28" t="s">
        <v>52</v>
      </c>
      <c r="C66" s="60" t="s">
        <v>50</v>
      </c>
      <c r="D66" s="66">
        <v>0</v>
      </c>
    </row>
    <row r="67" spans="1:4" ht="32.4" customHeight="1" thickBot="1">
      <c r="A67" s="65"/>
      <c r="B67" s="58" t="s">
        <v>53</v>
      </c>
      <c r="C67" s="65"/>
      <c r="D67" s="67"/>
    </row>
    <row r="68" spans="1:4" ht="31.2" customHeight="1" thickBot="1">
      <c r="A68" s="58">
        <v>4</v>
      </c>
      <c r="B68" s="58" t="s">
        <v>54</v>
      </c>
      <c r="C68" s="58" t="s">
        <v>50</v>
      </c>
      <c r="D68" s="48">
        <f>C56</f>
        <v>175.15900410452409</v>
      </c>
    </row>
    <row r="69" spans="1:4" ht="19.2" customHeight="1" thickBot="1">
      <c r="A69" s="58">
        <v>5</v>
      </c>
      <c r="B69" s="58" t="s">
        <v>55</v>
      </c>
      <c r="C69" s="58" t="s">
        <v>50</v>
      </c>
      <c r="D69" s="48">
        <f>D68+D66+D65+D64</f>
        <v>360.51039299341301</v>
      </c>
    </row>
    <row r="70" spans="1:4" ht="18.600000000000001" customHeight="1" thickBot="1">
      <c r="A70" s="58">
        <v>6</v>
      </c>
      <c r="B70" s="58" t="s">
        <v>56</v>
      </c>
      <c r="C70" s="58" t="s">
        <v>57</v>
      </c>
      <c r="D70" s="39">
        <f>D69*20%</f>
        <v>72.10207859868261</v>
      </c>
    </row>
    <row r="71" spans="1:4" ht="33" customHeight="1" thickBot="1">
      <c r="A71" s="58">
        <v>7</v>
      </c>
      <c r="B71" s="58" t="s">
        <v>58</v>
      </c>
      <c r="C71" s="58" t="s">
        <v>50</v>
      </c>
      <c r="D71" s="29">
        <f>D69*1.2</f>
        <v>432.61247159209557</v>
      </c>
    </row>
    <row r="72" spans="1:4" ht="29.4" customHeight="1" thickBot="1">
      <c r="A72" s="58">
        <v>8</v>
      </c>
      <c r="B72" s="58" t="s">
        <v>59</v>
      </c>
      <c r="C72" s="58" t="s">
        <v>60</v>
      </c>
      <c r="D72" s="59">
        <v>4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1730.4498863683823</v>
      </c>
    </row>
    <row r="74" spans="1:4" ht="14.4" customHeight="1">
      <c r="A74" s="61"/>
      <c r="B74" s="61"/>
      <c r="C74" s="28" t="s">
        <v>63</v>
      </c>
      <c r="D74" s="63"/>
    </row>
    <row r="75" spans="1:4" ht="29.4" customHeight="1">
      <c r="A75" s="30">
        <v>10</v>
      </c>
      <c r="B75" s="31" t="s">
        <v>64</v>
      </c>
      <c r="C75" s="31" t="s">
        <v>50</v>
      </c>
      <c r="D75" s="32">
        <v>500</v>
      </c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G75"/>
  <sheetViews>
    <sheetView topLeftCell="A52" workbookViewId="0">
      <selection activeCell="K65" sqref="K65"/>
    </sheetView>
  </sheetViews>
  <sheetFormatPr defaultRowHeight="14.4"/>
  <cols>
    <col min="1" max="1" width="16.5546875" customWidth="1"/>
    <col min="2" max="2" width="24.5546875" customWidth="1"/>
    <col min="3" max="3" width="16.5546875" customWidth="1"/>
    <col min="4" max="7" width="16.109375" customWidth="1"/>
  </cols>
  <sheetData>
    <row r="1" spans="1:7" ht="21">
      <c r="B1" s="34" t="s">
        <v>72</v>
      </c>
      <c r="C1" s="35"/>
      <c r="D1" s="35"/>
    </row>
    <row r="2" spans="1:7" ht="23.4">
      <c r="A2" s="36" t="s">
        <v>0</v>
      </c>
      <c r="B2" s="37"/>
      <c r="C2" s="37"/>
      <c r="D2" s="37"/>
      <c r="E2" s="37"/>
      <c r="F2" s="37"/>
      <c r="G2" s="37"/>
    </row>
    <row r="3" spans="1:7">
      <c r="A3" s="1"/>
    </row>
    <row r="4" spans="1:7">
      <c r="A4" s="1"/>
    </row>
    <row r="5" spans="1:7">
      <c r="A5" s="52" t="s">
        <v>1</v>
      </c>
    </row>
    <row r="6" spans="1:7">
      <c r="A6" s="33" t="s">
        <v>2</v>
      </c>
      <c r="B6" s="33"/>
      <c r="C6" s="33"/>
    </row>
    <row r="7" spans="1:7">
      <c r="A7" s="33" t="s">
        <v>3</v>
      </c>
      <c r="B7" s="33"/>
      <c r="C7" s="33"/>
    </row>
    <row r="8" spans="1:7" ht="15" thickBot="1">
      <c r="A8" s="52"/>
      <c r="B8" s="40"/>
    </row>
    <row r="9" spans="1:7" ht="27">
      <c r="A9" s="57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7" ht="40.799999999999997" thickBot="1">
      <c r="A10" s="58" t="s">
        <v>9</v>
      </c>
      <c r="B10" s="65"/>
      <c r="C10" s="69"/>
      <c r="D10" s="69"/>
      <c r="E10" s="69"/>
    </row>
    <row r="11" spans="1:7" ht="15" thickBot="1">
      <c r="A11" s="58">
        <v>1</v>
      </c>
      <c r="B11" s="58">
        <v>2</v>
      </c>
      <c r="C11" s="58">
        <v>3</v>
      </c>
      <c r="D11" s="58">
        <v>4</v>
      </c>
      <c r="E11" s="56">
        <v>5</v>
      </c>
    </row>
    <row r="12" spans="1:7" ht="15" thickBot="1">
      <c r="A12" s="58" t="s">
        <v>10</v>
      </c>
      <c r="B12" s="58">
        <v>28025.13</v>
      </c>
      <c r="C12" s="58">
        <v>1512</v>
      </c>
      <c r="D12" s="58">
        <v>10</v>
      </c>
      <c r="E12" s="6">
        <f>B12/C12*D12</f>
        <v>185.35138888888892</v>
      </c>
    </row>
    <row r="13" spans="1:7" ht="15" thickBot="1">
      <c r="A13" s="58" t="s">
        <v>30</v>
      </c>
      <c r="B13" s="58" t="s">
        <v>30</v>
      </c>
      <c r="C13" s="58" t="s">
        <v>30</v>
      </c>
      <c r="D13" s="58" t="s">
        <v>30</v>
      </c>
      <c r="E13" s="56" t="s">
        <v>30</v>
      </c>
    </row>
    <row r="14" spans="1:7" ht="15" thickBot="1">
      <c r="A14" s="58" t="s">
        <v>11</v>
      </c>
      <c r="B14" s="58" t="s">
        <v>12</v>
      </c>
      <c r="C14" s="58" t="s">
        <v>12</v>
      </c>
      <c r="D14" s="58" t="s">
        <v>12</v>
      </c>
      <c r="E14" s="56"/>
    </row>
    <row r="15" spans="1:7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52"/>
      <c r="B21" s="40"/>
    </row>
    <row r="22" spans="1:7" ht="106.8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8">
        <v>1</v>
      </c>
      <c r="B23" s="58">
        <v>2</v>
      </c>
      <c r="C23" s="58">
        <v>3</v>
      </c>
      <c r="D23" s="58">
        <v>4</v>
      </c>
      <c r="E23" s="58">
        <v>5</v>
      </c>
      <c r="F23" s="58">
        <v>6</v>
      </c>
      <c r="G23" s="56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52"/>
      <c r="B35" s="40"/>
    </row>
    <row r="36" spans="1:6" ht="120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58">
        <v>1</v>
      </c>
      <c r="B37" s="58">
        <v>2</v>
      </c>
      <c r="C37" s="58">
        <v>3</v>
      </c>
      <c r="D37" s="58">
        <v>4</v>
      </c>
      <c r="E37" s="58">
        <v>5</v>
      </c>
      <c r="F37" s="56">
        <v>6</v>
      </c>
    </row>
    <row r="38" spans="1:6" ht="15" thickBot="1">
      <c r="A38" s="58" t="s">
        <v>30</v>
      </c>
      <c r="B38" s="58" t="s">
        <v>30</v>
      </c>
      <c r="C38" s="58" t="s">
        <v>30</v>
      </c>
      <c r="D38" s="58" t="s">
        <v>30</v>
      </c>
      <c r="E38" s="58" t="s">
        <v>30</v>
      </c>
      <c r="F38" s="56" t="s">
        <v>30</v>
      </c>
    </row>
    <row r="39" spans="1:6" ht="15" thickBot="1">
      <c r="A39" s="58" t="s">
        <v>30</v>
      </c>
      <c r="B39" s="58" t="s">
        <v>30</v>
      </c>
      <c r="C39" s="58" t="s">
        <v>30</v>
      </c>
      <c r="D39" s="58" t="s">
        <v>30</v>
      </c>
      <c r="E39" s="58" t="s">
        <v>30</v>
      </c>
      <c r="F39" s="56" t="s">
        <v>30</v>
      </c>
    </row>
    <row r="40" spans="1:6" ht="15" thickBot="1">
      <c r="A40" s="58" t="s">
        <v>11</v>
      </c>
      <c r="B40" s="58" t="s">
        <v>12</v>
      </c>
      <c r="C40" s="58" t="s">
        <v>12</v>
      </c>
      <c r="D40" s="58" t="s">
        <v>12</v>
      </c>
      <c r="E40" s="58" t="s">
        <v>12</v>
      </c>
      <c r="F40" s="56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52"/>
      <c r="B47" s="40" t="s">
        <v>80</v>
      </c>
    </row>
    <row r="48" spans="1:6">
      <c r="A48" s="57" t="s">
        <v>34</v>
      </c>
      <c r="B48" s="70" t="s">
        <v>35</v>
      </c>
      <c r="C48" s="72" t="s">
        <v>36</v>
      </c>
      <c r="D48" s="20"/>
    </row>
    <row r="49" spans="1:7" ht="15" thickBot="1">
      <c r="A49" s="58" t="s">
        <v>37</v>
      </c>
      <c r="B49" s="71"/>
      <c r="C49" s="72"/>
      <c r="D49" s="20"/>
    </row>
    <row r="50" spans="1:7" ht="21.6" customHeight="1" thickBot="1">
      <c r="A50" s="58">
        <v>1</v>
      </c>
      <c r="B50" s="58" t="s">
        <v>65</v>
      </c>
      <c r="C50" s="11">
        <f>B12*12</f>
        <v>336301.56</v>
      </c>
      <c r="D50" s="21"/>
    </row>
    <row r="51" spans="1:7" ht="49.8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56.4" customHeight="1" thickBot="1">
      <c r="A52" s="58">
        <v>3</v>
      </c>
      <c r="B52" s="58" t="s">
        <v>39</v>
      </c>
      <c r="C52" s="11">
        <v>52245.68</v>
      </c>
      <c r="D52" s="21" t="s">
        <v>68</v>
      </c>
    </row>
    <row r="53" spans="1:7" ht="40.799999999999997" customHeight="1" thickBot="1">
      <c r="A53" s="58">
        <v>4</v>
      </c>
      <c r="B53" s="58" t="s">
        <v>40</v>
      </c>
      <c r="C53" s="11">
        <v>10284744.279999999</v>
      </c>
      <c r="D53" s="21" t="s">
        <v>71</v>
      </c>
    </row>
    <row r="54" spans="1:7" ht="24.6" customHeight="1" thickBot="1">
      <c r="A54" s="58">
        <v>5</v>
      </c>
      <c r="B54" s="58" t="s">
        <v>41</v>
      </c>
      <c r="C54" s="25">
        <f>(C50+C51+C52)/C53</f>
        <v>0.9450104752628814</v>
      </c>
      <c r="D54" s="21"/>
    </row>
    <row r="55" spans="1:7" ht="52.8" customHeight="1" thickBot="1">
      <c r="A55" s="58">
        <v>6</v>
      </c>
      <c r="B55" s="58" t="s">
        <v>42</v>
      </c>
      <c r="C55" s="13">
        <f>E12</f>
        <v>185.35138888888892</v>
      </c>
      <c r="D55" s="21"/>
    </row>
    <row r="56" spans="1:7" ht="22.8" customHeight="1" thickBot="1">
      <c r="A56" s="58">
        <v>7</v>
      </c>
      <c r="B56" s="58" t="s">
        <v>43</v>
      </c>
      <c r="C56" s="13">
        <f>C55*C54</f>
        <v>175.15900410452409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80</v>
      </c>
      <c r="B61" s="64"/>
      <c r="C61" s="64"/>
      <c r="D61" s="64"/>
      <c r="E61" s="64"/>
      <c r="F61" s="64"/>
      <c r="G61" s="64"/>
    </row>
    <row r="62" spans="1:7">
      <c r="A62" s="57" t="s">
        <v>45</v>
      </c>
      <c r="B62" s="60" t="s">
        <v>35</v>
      </c>
      <c r="C62" s="57" t="s">
        <v>46</v>
      </c>
      <c r="D62" s="60" t="s">
        <v>47</v>
      </c>
    </row>
    <row r="63" spans="1:7" ht="27.6" thickBot="1">
      <c r="A63" s="58" t="s">
        <v>37</v>
      </c>
      <c r="B63" s="65"/>
      <c r="C63" s="58" t="s">
        <v>48</v>
      </c>
      <c r="D63" s="65"/>
    </row>
    <row r="64" spans="1:7" ht="35.4" customHeight="1" thickBot="1">
      <c r="A64" s="58">
        <v>1</v>
      </c>
      <c r="B64" s="58" t="s">
        <v>49</v>
      </c>
      <c r="C64" s="58" t="s">
        <v>50</v>
      </c>
      <c r="D64" s="48">
        <f>E12</f>
        <v>185.35138888888892</v>
      </c>
    </row>
    <row r="65" spans="1:4" ht="29.4" customHeight="1" thickBot="1">
      <c r="A65" s="58">
        <v>2</v>
      </c>
      <c r="B65" s="58" t="s">
        <v>51</v>
      </c>
      <c r="C65" s="58" t="s">
        <v>50</v>
      </c>
      <c r="D65" s="74"/>
    </row>
    <row r="66" spans="1:4" ht="29.4" customHeight="1">
      <c r="A66" s="60">
        <v>3</v>
      </c>
      <c r="B66" s="28" t="s">
        <v>52</v>
      </c>
      <c r="C66" s="60" t="s">
        <v>50</v>
      </c>
      <c r="D66" s="66">
        <v>0</v>
      </c>
    </row>
    <row r="67" spans="1:4" ht="38.4" customHeight="1" thickBot="1">
      <c r="A67" s="65"/>
      <c r="B67" s="58" t="s">
        <v>53</v>
      </c>
      <c r="C67" s="65"/>
      <c r="D67" s="67"/>
    </row>
    <row r="68" spans="1:4" ht="37.799999999999997" customHeight="1" thickBot="1">
      <c r="A68" s="58">
        <v>4</v>
      </c>
      <c r="B68" s="58" t="s">
        <v>54</v>
      </c>
      <c r="C68" s="58" t="s">
        <v>50</v>
      </c>
      <c r="D68" s="48">
        <f>C56</f>
        <v>175.15900410452409</v>
      </c>
    </row>
    <row r="69" spans="1:4" ht="19.8" customHeight="1" thickBot="1">
      <c r="A69" s="58">
        <v>5</v>
      </c>
      <c r="B69" s="58" t="s">
        <v>55</v>
      </c>
      <c r="C69" s="58" t="s">
        <v>50</v>
      </c>
      <c r="D69" s="48">
        <f>D68+D66+D65+D64</f>
        <v>360.51039299341301</v>
      </c>
    </row>
    <row r="70" spans="1:4" ht="16.8" customHeight="1" thickBot="1">
      <c r="A70" s="58">
        <v>6</v>
      </c>
      <c r="B70" s="58" t="s">
        <v>56</v>
      </c>
      <c r="C70" s="58" t="s">
        <v>57</v>
      </c>
      <c r="D70" s="39">
        <f>D69*20%</f>
        <v>72.10207859868261</v>
      </c>
    </row>
    <row r="71" spans="1:4" ht="28.2" customHeight="1" thickBot="1">
      <c r="A71" s="58">
        <v>7</v>
      </c>
      <c r="B71" s="58" t="s">
        <v>58</v>
      </c>
      <c r="C71" s="58" t="s">
        <v>50</v>
      </c>
      <c r="D71" s="29">
        <f>D69*1.2</f>
        <v>432.61247159209557</v>
      </c>
    </row>
    <row r="72" spans="1:4" ht="29.4" customHeight="1" thickBot="1">
      <c r="A72" s="58">
        <v>8</v>
      </c>
      <c r="B72" s="58" t="s">
        <v>59</v>
      </c>
      <c r="C72" s="58" t="s">
        <v>60</v>
      </c>
      <c r="D72" s="59">
        <v>8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3460.8997727367646</v>
      </c>
    </row>
    <row r="74" spans="1:4">
      <c r="A74" s="61"/>
      <c r="B74" s="61"/>
      <c r="C74" s="28" t="s">
        <v>63</v>
      </c>
      <c r="D74" s="63"/>
    </row>
    <row r="75" spans="1:4" ht="36" customHeight="1">
      <c r="A75" s="30">
        <v>10</v>
      </c>
      <c r="B75" s="31" t="s">
        <v>64</v>
      </c>
      <c r="C75" s="31" t="s">
        <v>50</v>
      </c>
      <c r="D75" s="32">
        <v>1500</v>
      </c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</sheetPr>
  <dimension ref="A1:G75"/>
  <sheetViews>
    <sheetView topLeftCell="A61" workbookViewId="0">
      <selection activeCell="D66" sqref="D66:D67"/>
    </sheetView>
  </sheetViews>
  <sheetFormatPr defaultRowHeight="14.4"/>
  <cols>
    <col min="1" max="1" width="16.5546875" customWidth="1"/>
    <col min="2" max="2" width="24.6640625" customWidth="1"/>
    <col min="3" max="3" width="16.5546875" customWidth="1"/>
    <col min="4" max="7" width="14.6640625" customWidth="1"/>
  </cols>
  <sheetData>
    <row r="1" spans="1:7" ht="21">
      <c r="B1" s="34" t="s">
        <v>72</v>
      </c>
      <c r="C1" s="35"/>
      <c r="D1" s="35"/>
    </row>
    <row r="2" spans="1:7" ht="23.4">
      <c r="A2" s="36" t="s">
        <v>0</v>
      </c>
      <c r="B2" s="37"/>
      <c r="C2" s="37"/>
      <c r="D2" s="37"/>
      <c r="E2" s="37"/>
      <c r="F2" s="37"/>
      <c r="G2" s="37"/>
    </row>
    <row r="3" spans="1:7">
      <c r="A3" s="1"/>
    </row>
    <row r="4" spans="1:7">
      <c r="A4" s="1"/>
    </row>
    <row r="5" spans="1:7">
      <c r="A5" s="52" t="s">
        <v>1</v>
      </c>
    </row>
    <row r="6" spans="1:7">
      <c r="A6" s="33" t="s">
        <v>2</v>
      </c>
      <c r="B6" s="33"/>
      <c r="C6" s="33"/>
    </row>
    <row r="7" spans="1:7">
      <c r="A7" s="33" t="s">
        <v>3</v>
      </c>
      <c r="B7" s="33"/>
      <c r="C7" s="33"/>
    </row>
    <row r="8" spans="1:7" ht="15" thickBot="1">
      <c r="A8" s="52"/>
      <c r="B8" s="40"/>
    </row>
    <row r="9" spans="1:7" ht="27">
      <c r="A9" s="57" t="s">
        <v>4</v>
      </c>
      <c r="B9" s="60" t="s">
        <v>5</v>
      </c>
      <c r="C9" s="68" t="s">
        <v>6</v>
      </c>
      <c r="D9" s="68" t="s">
        <v>7</v>
      </c>
      <c r="E9" s="68" t="s">
        <v>8</v>
      </c>
    </row>
    <row r="10" spans="1:7" ht="40.799999999999997" thickBot="1">
      <c r="A10" s="58" t="s">
        <v>9</v>
      </c>
      <c r="B10" s="65"/>
      <c r="C10" s="69"/>
      <c r="D10" s="69"/>
      <c r="E10" s="69"/>
    </row>
    <row r="11" spans="1:7" ht="15" thickBot="1">
      <c r="A11" s="58">
        <v>1</v>
      </c>
      <c r="B11" s="58">
        <v>2</v>
      </c>
      <c r="C11" s="58">
        <v>3</v>
      </c>
      <c r="D11" s="58">
        <v>4</v>
      </c>
      <c r="E11" s="56">
        <v>5</v>
      </c>
    </row>
    <row r="12" spans="1:7" ht="15" thickBot="1">
      <c r="A12" s="58" t="s">
        <v>10</v>
      </c>
      <c r="B12" s="58">
        <v>27434.52</v>
      </c>
      <c r="C12" s="58">
        <v>2268</v>
      </c>
      <c r="D12" s="58">
        <v>15</v>
      </c>
      <c r="E12" s="6">
        <f>B12/C12*D12</f>
        <v>181.4452380952381</v>
      </c>
    </row>
    <row r="13" spans="1:7" ht="15" thickBot="1">
      <c r="A13" s="58" t="s">
        <v>30</v>
      </c>
      <c r="B13" s="58" t="s">
        <v>30</v>
      </c>
      <c r="C13" s="58" t="s">
        <v>30</v>
      </c>
      <c r="D13" s="58" t="s">
        <v>30</v>
      </c>
      <c r="E13" s="56" t="s">
        <v>30</v>
      </c>
    </row>
    <row r="14" spans="1:7" ht="15" thickBot="1">
      <c r="A14" s="58" t="s">
        <v>11</v>
      </c>
      <c r="B14" s="58" t="s">
        <v>12</v>
      </c>
      <c r="C14" s="58" t="s">
        <v>12</v>
      </c>
      <c r="D14" s="58" t="s">
        <v>12</v>
      </c>
      <c r="E14" s="56"/>
    </row>
    <row r="15" spans="1:7">
      <c r="A15" s="7"/>
    </row>
    <row r="18" spans="1:7">
      <c r="A18" s="8" t="s">
        <v>1</v>
      </c>
    </row>
    <row r="19" spans="1:7">
      <c r="A19" s="8" t="s">
        <v>13</v>
      </c>
    </row>
    <row r="20" spans="1:7">
      <c r="A20" s="8" t="s">
        <v>14</v>
      </c>
    </row>
    <row r="21" spans="1:7" ht="15" thickBot="1">
      <c r="A21" s="52"/>
      <c r="B21" s="40"/>
    </row>
    <row r="22" spans="1:7" ht="106.8" thickBot="1">
      <c r="A22" s="9" t="s">
        <v>15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20</v>
      </c>
      <c r="G22" s="10" t="s">
        <v>21</v>
      </c>
    </row>
    <row r="23" spans="1:7" ht="15" thickBot="1">
      <c r="A23" s="58">
        <v>1</v>
      </c>
      <c r="B23" s="58">
        <v>2</v>
      </c>
      <c r="C23" s="58">
        <v>3</v>
      </c>
      <c r="D23" s="58">
        <v>4</v>
      </c>
      <c r="E23" s="58">
        <v>5</v>
      </c>
      <c r="F23" s="58">
        <v>6</v>
      </c>
      <c r="G23" s="56">
        <v>7</v>
      </c>
    </row>
    <row r="24" spans="1:7">
      <c r="A24" s="11"/>
      <c r="B24" s="12"/>
      <c r="C24" s="11"/>
      <c r="D24" s="11"/>
      <c r="E24" s="13"/>
      <c r="F24" s="11"/>
      <c r="G24" s="13"/>
    </row>
    <row r="25" spans="1:7">
      <c r="A25" s="11"/>
      <c r="B25" s="12"/>
      <c r="C25" s="11"/>
      <c r="D25" s="11"/>
      <c r="E25" s="13"/>
      <c r="F25" s="11"/>
      <c r="G25" s="13"/>
    </row>
    <row r="26" spans="1:7">
      <c r="A26" s="11"/>
      <c r="B26" s="12"/>
      <c r="C26" s="11"/>
      <c r="D26" s="11"/>
      <c r="E26" s="13"/>
      <c r="F26" s="11"/>
      <c r="G26" s="13"/>
    </row>
    <row r="27" spans="1:7">
      <c r="A27" s="11"/>
      <c r="B27" s="12"/>
      <c r="C27" s="11"/>
      <c r="D27" s="11"/>
      <c r="E27" s="13"/>
      <c r="F27" s="11"/>
      <c r="G27" s="13"/>
    </row>
    <row r="28" spans="1:7" ht="15" thickBot="1">
      <c r="A28" s="14"/>
      <c r="B28" s="38"/>
      <c r="C28" s="14"/>
      <c r="D28" s="14"/>
      <c r="E28" s="15"/>
      <c r="F28" s="14"/>
      <c r="G28" s="15"/>
    </row>
    <row r="29" spans="1:7" ht="15" thickBot="1">
      <c r="A29" s="16" t="s">
        <v>11</v>
      </c>
      <c r="B29" s="17" t="s">
        <v>12</v>
      </c>
      <c r="C29" s="17" t="s">
        <v>12</v>
      </c>
      <c r="D29" s="17" t="s">
        <v>12</v>
      </c>
      <c r="E29" s="17"/>
      <c r="F29" s="17" t="s">
        <v>12</v>
      </c>
      <c r="G29" s="18">
        <f>SUM(G24:G28)</f>
        <v>0</v>
      </c>
    </row>
    <row r="30" spans="1:7">
      <c r="A30" s="7"/>
    </row>
    <row r="32" spans="1:7">
      <c r="A32" s="8" t="s">
        <v>1</v>
      </c>
    </row>
    <row r="33" spans="1:6">
      <c r="A33" s="8" t="s">
        <v>22</v>
      </c>
    </row>
    <row r="34" spans="1:6">
      <c r="A34" s="8" t="s">
        <v>23</v>
      </c>
    </row>
    <row r="35" spans="1:6" ht="15" thickBot="1">
      <c r="A35" s="52"/>
      <c r="B35" s="40"/>
    </row>
    <row r="36" spans="1:6" ht="120" thickBot="1">
      <c r="A36" s="9" t="s">
        <v>24</v>
      </c>
      <c r="B36" s="9" t="s">
        <v>25</v>
      </c>
      <c r="C36" s="9" t="s">
        <v>26</v>
      </c>
      <c r="D36" s="9" t="s">
        <v>27</v>
      </c>
      <c r="E36" s="9" t="s">
        <v>28</v>
      </c>
      <c r="F36" s="10" t="s">
        <v>29</v>
      </c>
    </row>
    <row r="37" spans="1:6" ht="15" thickBot="1">
      <c r="A37" s="58">
        <v>1</v>
      </c>
      <c r="B37" s="58">
        <v>2</v>
      </c>
      <c r="C37" s="58">
        <v>3</v>
      </c>
      <c r="D37" s="58">
        <v>4</v>
      </c>
      <c r="E37" s="58">
        <v>5</v>
      </c>
      <c r="F37" s="56">
        <v>6</v>
      </c>
    </row>
    <row r="38" spans="1:6" ht="15" thickBot="1">
      <c r="A38" s="58" t="s">
        <v>30</v>
      </c>
      <c r="B38" s="58" t="s">
        <v>30</v>
      </c>
      <c r="C38" s="58" t="s">
        <v>30</v>
      </c>
      <c r="D38" s="58" t="s">
        <v>30</v>
      </c>
      <c r="E38" s="58" t="s">
        <v>30</v>
      </c>
      <c r="F38" s="56" t="s">
        <v>30</v>
      </c>
    </row>
    <row r="39" spans="1:6" ht="15" thickBot="1">
      <c r="A39" s="58" t="s">
        <v>30</v>
      </c>
      <c r="B39" s="58" t="s">
        <v>30</v>
      </c>
      <c r="C39" s="58" t="s">
        <v>30</v>
      </c>
      <c r="D39" s="58" t="s">
        <v>30</v>
      </c>
      <c r="E39" s="58" t="s">
        <v>30</v>
      </c>
      <c r="F39" s="56" t="s">
        <v>30</v>
      </c>
    </row>
    <row r="40" spans="1:6" ht="15" thickBot="1">
      <c r="A40" s="58" t="s">
        <v>11</v>
      </c>
      <c r="B40" s="58" t="s">
        <v>12</v>
      </c>
      <c r="C40" s="58" t="s">
        <v>12</v>
      </c>
      <c r="D40" s="58" t="s">
        <v>12</v>
      </c>
      <c r="E40" s="58" t="s">
        <v>12</v>
      </c>
      <c r="F40" s="56"/>
    </row>
    <row r="41" spans="1:6">
      <c r="A41" s="19"/>
    </row>
    <row r="42" spans="1:6">
      <c r="A42" s="19"/>
    </row>
    <row r="43" spans="1:6">
      <c r="A43" s="8" t="s">
        <v>1</v>
      </c>
    </row>
    <row r="44" spans="1:6">
      <c r="A44" s="8" t="s">
        <v>31</v>
      </c>
    </row>
    <row r="45" spans="1:6">
      <c r="A45" s="8" t="s">
        <v>32</v>
      </c>
    </row>
    <row r="46" spans="1:6">
      <c r="A46" s="8" t="s">
        <v>33</v>
      </c>
    </row>
    <row r="47" spans="1:6" ht="15" thickBot="1">
      <c r="A47" s="52"/>
      <c r="B47" s="40" t="s">
        <v>81</v>
      </c>
    </row>
    <row r="48" spans="1:6">
      <c r="A48" s="57" t="s">
        <v>34</v>
      </c>
      <c r="B48" s="70" t="s">
        <v>35</v>
      </c>
      <c r="C48" s="72" t="s">
        <v>36</v>
      </c>
      <c r="D48" s="20"/>
    </row>
    <row r="49" spans="1:7" ht="9.6" customHeight="1" thickBot="1">
      <c r="A49" s="58" t="s">
        <v>37</v>
      </c>
      <c r="B49" s="71"/>
      <c r="C49" s="72"/>
      <c r="D49" s="20"/>
    </row>
    <row r="50" spans="1:7" ht="21.6" customHeight="1" thickBot="1">
      <c r="A50" s="58">
        <v>1</v>
      </c>
      <c r="B50" s="58" t="s">
        <v>65</v>
      </c>
      <c r="C50" s="11">
        <f>B12*12</f>
        <v>329214.24</v>
      </c>
      <c r="D50" s="21"/>
    </row>
    <row r="51" spans="1:7" ht="48" customHeight="1" thickBot="1">
      <c r="A51" s="22">
        <v>2</v>
      </c>
      <c r="B51" s="23" t="s">
        <v>38</v>
      </c>
      <c r="C51" s="24">
        <v>9330643.8399999999</v>
      </c>
      <c r="D51" s="21" t="s">
        <v>66</v>
      </c>
    </row>
    <row r="52" spans="1:7" ht="57.6" customHeight="1" thickBot="1">
      <c r="A52" s="58">
        <v>3</v>
      </c>
      <c r="B52" s="58" t="s">
        <v>39</v>
      </c>
      <c r="C52" s="11">
        <v>52245.68</v>
      </c>
      <c r="D52" s="21" t="s">
        <v>68</v>
      </c>
    </row>
    <row r="53" spans="1:7" ht="39.6" customHeight="1" thickBot="1">
      <c r="A53" s="58">
        <v>4</v>
      </c>
      <c r="B53" s="58" t="s">
        <v>40</v>
      </c>
      <c r="C53" s="11">
        <v>10284744.279999999</v>
      </c>
      <c r="D53" s="21" t="s">
        <v>71</v>
      </c>
    </row>
    <row r="54" spans="1:7" ht="30" customHeight="1" thickBot="1">
      <c r="A54" s="58">
        <v>5</v>
      </c>
      <c r="B54" s="58" t="s">
        <v>41</v>
      </c>
      <c r="C54" s="25">
        <f>(C50+C51+C52)/C53</f>
        <v>0.94432136527559829</v>
      </c>
      <c r="D54" s="21"/>
    </row>
    <row r="55" spans="1:7" ht="55.8" customHeight="1" thickBot="1">
      <c r="A55" s="58">
        <v>6</v>
      </c>
      <c r="B55" s="58" t="s">
        <v>42</v>
      </c>
      <c r="C55" s="13">
        <f>E12</f>
        <v>181.4452380952381</v>
      </c>
      <c r="D55" s="21"/>
    </row>
    <row r="56" spans="1:7" ht="18" customHeight="1" thickBot="1">
      <c r="A56" s="58">
        <v>7</v>
      </c>
      <c r="B56" s="58" t="s">
        <v>43</v>
      </c>
      <c r="C56" s="13">
        <f>C55*C54</f>
        <v>171.34261496085125</v>
      </c>
      <c r="D56" s="21"/>
    </row>
    <row r="57" spans="1:7">
      <c r="A57" s="7"/>
    </row>
    <row r="58" spans="1:7">
      <c r="A58" s="7"/>
    </row>
    <row r="59" spans="1:7">
      <c r="A59" s="8" t="s">
        <v>1</v>
      </c>
    </row>
    <row r="60" spans="1:7">
      <c r="A60" s="8" t="s">
        <v>44</v>
      </c>
    </row>
    <row r="61" spans="1:7" ht="15" thickBot="1">
      <c r="A61" s="64" t="s">
        <v>81</v>
      </c>
      <c r="B61" s="64"/>
      <c r="C61" s="64"/>
      <c r="D61" s="64"/>
      <c r="E61" s="64"/>
      <c r="F61" s="64"/>
      <c r="G61" s="64"/>
    </row>
    <row r="62" spans="1:7">
      <c r="A62" s="57" t="s">
        <v>45</v>
      </c>
      <c r="B62" s="60" t="s">
        <v>35</v>
      </c>
      <c r="C62" s="57" t="s">
        <v>46</v>
      </c>
      <c r="D62" s="60" t="s">
        <v>47</v>
      </c>
    </row>
    <row r="63" spans="1:7" ht="21.6" customHeight="1" thickBot="1">
      <c r="A63" s="58" t="s">
        <v>37</v>
      </c>
      <c r="B63" s="65"/>
      <c r="C63" s="58" t="s">
        <v>48</v>
      </c>
      <c r="D63" s="65"/>
    </row>
    <row r="64" spans="1:7" ht="27" customHeight="1" thickBot="1">
      <c r="A64" s="58">
        <v>1</v>
      </c>
      <c r="B64" s="58" t="s">
        <v>49</v>
      </c>
      <c r="C64" s="58" t="s">
        <v>50</v>
      </c>
      <c r="D64" s="48">
        <f>E12</f>
        <v>181.4452380952381</v>
      </c>
    </row>
    <row r="65" spans="1:4" ht="27" customHeight="1" thickBot="1">
      <c r="A65" s="58">
        <v>2</v>
      </c>
      <c r="B65" s="58" t="s">
        <v>51</v>
      </c>
      <c r="C65" s="58" t="s">
        <v>50</v>
      </c>
      <c r="D65" s="74">
        <v>100</v>
      </c>
    </row>
    <row r="66" spans="1:4" ht="27.6" customHeight="1">
      <c r="A66" s="60">
        <v>3</v>
      </c>
      <c r="B66" s="28" t="s">
        <v>52</v>
      </c>
      <c r="C66" s="60" t="s">
        <v>50</v>
      </c>
      <c r="D66" s="66">
        <v>0</v>
      </c>
    </row>
    <row r="67" spans="1:4" ht="31.8" customHeight="1" thickBot="1">
      <c r="A67" s="65"/>
      <c r="B67" s="58" t="s">
        <v>53</v>
      </c>
      <c r="C67" s="65"/>
      <c r="D67" s="67"/>
    </row>
    <row r="68" spans="1:4" ht="34.200000000000003" customHeight="1" thickBot="1">
      <c r="A68" s="58">
        <v>4</v>
      </c>
      <c r="B68" s="58" t="s">
        <v>54</v>
      </c>
      <c r="C68" s="58" t="s">
        <v>50</v>
      </c>
      <c r="D68" s="48">
        <f>C56</f>
        <v>171.34261496085125</v>
      </c>
    </row>
    <row r="69" spans="1:4" ht="19.8" customHeight="1" thickBot="1">
      <c r="A69" s="58">
        <v>5</v>
      </c>
      <c r="B69" s="58" t="s">
        <v>55</v>
      </c>
      <c r="C69" s="58" t="s">
        <v>50</v>
      </c>
      <c r="D69" s="48">
        <f>D68+D66+D65+D64</f>
        <v>452.78785305608938</v>
      </c>
    </row>
    <row r="70" spans="1:4" ht="17.399999999999999" customHeight="1" thickBot="1">
      <c r="A70" s="58">
        <v>6</v>
      </c>
      <c r="B70" s="58" t="s">
        <v>56</v>
      </c>
      <c r="C70" s="58" t="s">
        <v>57</v>
      </c>
      <c r="D70" s="39">
        <f>D69*20%</f>
        <v>90.557570611217884</v>
      </c>
    </row>
    <row r="71" spans="1:4" ht="27.6" customHeight="1" thickBot="1">
      <c r="A71" s="58">
        <v>7</v>
      </c>
      <c r="B71" s="58" t="s">
        <v>58</v>
      </c>
      <c r="C71" s="58" t="s">
        <v>50</v>
      </c>
      <c r="D71" s="29">
        <f>D69*1.2</f>
        <v>543.34542366730727</v>
      </c>
    </row>
    <row r="72" spans="1:4" ht="34.200000000000003" customHeight="1" thickBot="1">
      <c r="A72" s="58">
        <v>8</v>
      </c>
      <c r="B72" s="58" t="s">
        <v>59</v>
      </c>
      <c r="C72" s="58" t="s">
        <v>60</v>
      </c>
      <c r="D72" s="59">
        <v>4</v>
      </c>
    </row>
    <row r="73" spans="1:4">
      <c r="A73" s="60">
        <v>9</v>
      </c>
      <c r="B73" s="60" t="s">
        <v>61</v>
      </c>
      <c r="C73" s="28" t="s">
        <v>62</v>
      </c>
      <c r="D73" s="62">
        <f>D72*D71</f>
        <v>2173.3816946692291</v>
      </c>
    </row>
    <row r="74" spans="1:4" ht="13.2" customHeight="1">
      <c r="A74" s="61"/>
      <c r="B74" s="61"/>
      <c r="C74" s="28" t="s">
        <v>63</v>
      </c>
      <c r="D74" s="63"/>
    </row>
    <row r="75" spans="1:4" ht="29.4" customHeight="1">
      <c r="A75" s="30">
        <v>10</v>
      </c>
      <c r="B75" s="31" t="s">
        <v>64</v>
      </c>
      <c r="C75" s="31" t="s">
        <v>50</v>
      </c>
      <c r="D75" s="32">
        <v>500</v>
      </c>
    </row>
  </sheetData>
  <mergeCells count="15">
    <mergeCell ref="A73:A74"/>
    <mergeCell ref="B73:B74"/>
    <mergeCell ref="D73:D74"/>
    <mergeCell ref="A61:G61"/>
    <mergeCell ref="B62:B63"/>
    <mergeCell ref="D62:D63"/>
    <mergeCell ref="A66:A67"/>
    <mergeCell ref="C66:C67"/>
    <mergeCell ref="D66:D67"/>
    <mergeCell ref="B9:B10"/>
    <mergeCell ref="C9:C10"/>
    <mergeCell ref="D9:D10"/>
    <mergeCell ref="E9:E10"/>
    <mergeCell ref="B48:B49"/>
    <mergeCell ref="C48:C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галокамера</vt:lpstr>
      <vt:lpstr>волшебная кисть</vt:lpstr>
      <vt:lpstr>развивайка</vt:lpstr>
      <vt:lpstr>спорт.гимнастика 800</vt:lpstr>
      <vt:lpstr>спорт.гимнастика 500</vt:lpstr>
      <vt:lpstr>веселые пальчики</vt:lpstr>
      <vt:lpstr>Лагопед.массаж</vt:lpstr>
      <vt:lpstr>учимся говорить правильно</vt:lpstr>
      <vt:lpstr>Здоровячок</vt:lpstr>
      <vt:lpstr>Здоровячок 500</vt:lpstr>
      <vt:lpstr>Центр игров.поддержки реб.</vt:lpstr>
      <vt:lpstr>Тестопластика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2022-03-24T12:00:40Z</cp:lastPrinted>
  <dcterms:created xsi:type="dcterms:W3CDTF">2020-10-27T10:57:02Z</dcterms:created>
  <dcterms:modified xsi:type="dcterms:W3CDTF">2023-10-05T08:33:59Z</dcterms:modified>
</cp:coreProperties>
</file>